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105" windowWidth="15480" windowHeight="9975" firstSheet="1" activeTab="1"/>
  </bookViews>
  <sheets>
    <sheet name="Cover page" sheetId="7" r:id="rId1"/>
    <sheet name="Officials" sheetId="6" r:id="rId2"/>
    <sheet name="S4A" sheetId="1" r:id="rId3"/>
    <sheet name="S6A" sheetId="8" r:id="rId4"/>
    <sheet name="S7" sheetId="10" r:id="rId5"/>
    <sheet name="S8EP" sheetId="11" r:id="rId6"/>
    <sheet name="S8EP-groups" sheetId="12" r:id="rId7"/>
    <sheet name="S9A" sheetId="9" r:id="rId8"/>
  </sheets>
  <definedNames>
    <definedName name="_xlnm.Print_Area" localSheetId="0">'Cover page'!$A$1:$I$30</definedName>
    <definedName name="_xlnm.Print_Area" localSheetId="1">Officials!$A$1:$H$40</definedName>
    <definedName name="_xlnm.Print_Area" localSheetId="2">S4A!$B$1:$N$42</definedName>
    <definedName name="_xlnm.Print_Area" localSheetId="3">S6A!$B$1:$N$64</definedName>
    <definedName name="_xlnm.Print_Area" localSheetId="4">'S7'!$B$1:$N$44</definedName>
    <definedName name="_xlnm.Print_Area" localSheetId="6">'S8EP-groups'!$A$1:$X$54</definedName>
    <definedName name="_xlnm.Print_Area" localSheetId="7">S9A!$B$1:$M$39</definedName>
  </definedNames>
  <calcPr calcId="125725"/>
</workbook>
</file>

<file path=xl/calcChain.xml><?xml version="1.0" encoding="utf-8"?>
<calcChain xmlns="http://schemas.openxmlformats.org/spreadsheetml/2006/main">
  <c r="I45" i="12"/>
  <c r="I27"/>
  <c r="I18"/>
  <c r="I19"/>
  <c r="I20"/>
  <c r="J18"/>
  <c r="J20"/>
  <c r="L21" i="8"/>
  <c r="L24"/>
  <c r="L32"/>
  <c r="L14"/>
  <c r="L12"/>
  <c r="L13"/>
  <c r="L16"/>
  <c r="L38"/>
  <c r="L25"/>
  <c r="L22"/>
  <c r="L28"/>
  <c r="L27"/>
  <c r="L30"/>
  <c r="L31"/>
  <c r="L15"/>
  <c r="L26"/>
  <c r="L29"/>
  <c r="L17"/>
  <c r="L39"/>
  <c r="L18"/>
  <c r="L19"/>
  <c r="L20"/>
  <c r="L36"/>
  <c r="L23"/>
  <c r="L44"/>
  <c r="L40"/>
  <c r="L43"/>
  <c r="L37"/>
  <c r="L41"/>
  <c r="L45"/>
  <c r="L49"/>
  <c r="L50"/>
  <c r="L33"/>
  <c r="L34"/>
  <c r="L48"/>
  <c r="L47"/>
  <c r="L46"/>
  <c r="L35"/>
  <c r="L42"/>
  <c r="L52"/>
  <c r="L53"/>
  <c r="L54"/>
  <c r="L51"/>
  <c r="L55"/>
  <c r="L56"/>
  <c r="K16" i="10"/>
  <c r="L16"/>
  <c r="K22"/>
  <c r="L22" s="1"/>
  <c r="K18"/>
  <c r="L18"/>
  <c r="K28"/>
  <c r="L28" s="1"/>
  <c r="K27"/>
  <c r="L27"/>
  <c r="K23"/>
  <c r="L23" s="1"/>
  <c r="B22"/>
  <c r="B23"/>
  <c r="B24" s="1"/>
  <c r="K29"/>
  <c r="L29" s="1"/>
  <c r="K20"/>
  <c r="L20" s="1"/>
  <c r="I47" i="12"/>
  <c r="I46"/>
  <c r="J47" s="1"/>
  <c r="I38"/>
  <c r="I36"/>
  <c r="J36" s="1"/>
  <c r="J46"/>
  <c r="J45"/>
  <c r="B45"/>
  <c r="B46" s="1"/>
  <c r="B47" s="1"/>
  <c r="B38"/>
  <c r="I37"/>
  <c r="K13" i="10"/>
  <c r="L13"/>
  <c r="B13"/>
  <c r="B14" s="1"/>
  <c r="B15" s="1"/>
  <c r="K24"/>
  <c r="L24" s="1"/>
  <c r="K21"/>
  <c r="L21"/>
  <c r="K15"/>
  <c r="L15" s="1"/>
  <c r="K26"/>
  <c r="L26"/>
  <c r="K14"/>
  <c r="L14" s="1"/>
  <c r="K25"/>
  <c r="L25"/>
  <c r="K19"/>
  <c r="K17"/>
  <c r="L17" s="1"/>
  <c r="B12" i="1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L15"/>
  <c r="L30"/>
  <c r="L12"/>
  <c r="L14"/>
  <c r="L23"/>
  <c r="L16"/>
  <c r="L19"/>
  <c r="L20"/>
  <c r="L22"/>
  <c r="L27"/>
  <c r="L26"/>
  <c r="L29"/>
  <c r="L28"/>
  <c r="L18"/>
  <c r="L24"/>
  <c r="L17"/>
  <c r="L21"/>
  <c r="L31"/>
  <c r="L13"/>
  <c r="L25"/>
  <c r="J13" i="11"/>
  <c r="L13"/>
  <c r="J15"/>
  <c r="L15" s="1"/>
  <c r="J14"/>
  <c r="L14"/>
  <c r="L20" i="9"/>
  <c r="L12"/>
  <c r="L17"/>
  <c r="L16"/>
  <c r="L21"/>
  <c r="L18"/>
  <c r="L23"/>
  <c r="L15"/>
  <c r="L13"/>
  <c r="L19"/>
  <c r="L22"/>
  <c r="L14"/>
  <c r="L24"/>
  <c r="I28" i="12"/>
  <c r="I29"/>
  <c r="J27" s="1"/>
  <c r="J29"/>
  <c r="B27"/>
  <c r="B28" s="1"/>
  <c r="B29" s="1"/>
  <c r="B18"/>
  <c r="B19" s="1"/>
  <c r="B20" s="1"/>
  <c r="B12" i="9"/>
  <c r="B13"/>
  <c r="B14" s="1"/>
  <c r="B16"/>
  <c r="B17"/>
  <c r="B18"/>
  <c r="B19" s="1"/>
  <c r="B20" s="1"/>
  <c r="B21" s="1"/>
  <c r="B22" s="1"/>
  <c r="B23" s="1"/>
  <c r="B24" s="1"/>
  <c r="B12" i="8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7"/>
  <c r="J28" i="12"/>
  <c r="J19"/>
  <c r="J37"/>
  <c r="J38"/>
</calcChain>
</file>

<file path=xl/sharedStrings.xml><?xml version="1.0" encoding="utf-8"?>
<sst xmlns="http://schemas.openxmlformats.org/spreadsheetml/2006/main" count="621" uniqueCount="230">
  <si>
    <t>Open International Space Models Competition</t>
  </si>
  <si>
    <t>FAI World Cup Event</t>
  </si>
  <si>
    <t>Table of Results</t>
  </si>
  <si>
    <t>COMPETITOR</t>
  </si>
  <si>
    <t>ROUND</t>
  </si>
  <si>
    <t>FLY-OFF</t>
  </si>
  <si>
    <t>TOTAL</t>
  </si>
  <si>
    <t>PLACE</t>
  </si>
  <si>
    <t>FAI  Jury :</t>
  </si>
  <si>
    <t>No</t>
  </si>
  <si>
    <t>Start No</t>
  </si>
  <si>
    <t xml:space="preserve">Member </t>
  </si>
  <si>
    <t xml:space="preserve">Scale Model's Judges: </t>
  </si>
  <si>
    <t>Chief  Judge</t>
  </si>
  <si>
    <t>Judge</t>
  </si>
  <si>
    <t>FINAL SCORE LISTS</t>
  </si>
  <si>
    <t>OPEN INTERNATIONAL SPACE MODELS COMPETITION</t>
  </si>
  <si>
    <t>FAI WORLD CUP EVENT</t>
  </si>
  <si>
    <t>Range  Safety  Officer:</t>
  </si>
  <si>
    <t>COUNTRY CODE</t>
  </si>
  <si>
    <t>Individual Classification</t>
  </si>
  <si>
    <t>Temperature:</t>
  </si>
  <si>
    <t>Wind speed:</t>
  </si>
  <si>
    <t xml:space="preserve">FAI  Jury: </t>
  </si>
  <si>
    <t>BETTER FLIGHT</t>
  </si>
  <si>
    <t xml:space="preserve"> STATIC POINTS</t>
  </si>
  <si>
    <t>PROTOTYPE</t>
  </si>
  <si>
    <t>FINAL</t>
  </si>
  <si>
    <t>Class  S8E/P -  Competition Flights per groups and per rounds</t>
  </si>
  <si>
    <t>Group 1</t>
  </si>
  <si>
    <t>ROUND 1</t>
  </si>
  <si>
    <t>FLIGHT</t>
  </si>
  <si>
    <t>LANDING</t>
  </si>
  <si>
    <t>RESULT</t>
  </si>
  <si>
    <t>ROUND 2</t>
  </si>
  <si>
    <t>ROUND 3</t>
  </si>
  <si>
    <t>FAI LICENCE</t>
  </si>
  <si>
    <t>AERONAUTICAL UNION OF SERBIA</t>
  </si>
  <si>
    <t>AERO CLUB "FRANJO KLUZ" ZEMUN</t>
  </si>
  <si>
    <t>Sporting Airfield Lisicji Jarak, Belgrade (Serbia)</t>
  </si>
  <si>
    <t>President</t>
  </si>
  <si>
    <t>Mr. Srdjan Pelagic</t>
  </si>
  <si>
    <t>Serbia</t>
  </si>
  <si>
    <t xml:space="preserve">Mr. Slobodan Maksic </t>
  </si>
  <si>
    <t xml:space="preserve">Serbia </t>
  </si>
  <si>
    <t>Mr. Nikola Cvjeticanin</t>
  </si>
  <si>
    <t xml:space="preserve">Mr. Miodrag K Cipcic </t>
  </si>
  <si>
    <t>President of the Aero Club "Franjo Kluz" Zemun</t>
  </si>
  <si>
    <t xml:space="preserve">Mr. Nikola Borovac </t>
  </si>
  <si>
    <t>Sporting Airfield Lisicji Jarak - Belgrade (Serbia)</t>
  </si>
  <si>
    <t>Range safety officer ____________ Slobodan Maksic (SRB)</t>
  </si>
  <si>
    <t xml:space="preserve"> ___________ Srdjan Pelagic (SRB)</t>
  </si>
  <si>
    <t>Scale Judges:</t>
  </si>
  <si>
    <t>Nikola Cvjeticanin (SRB) _________________________</t>
  </si>
  <si>
    <t>Miodrag K Cipcic (SRB) __________________________</t>
  </si>
  <si>
    <t>Class  S7 - Scale  Models Competition</t>
  </si>
  <si>
    <t>Class  S6A - Streamer Duration Competition</t>
  </si>
  <si>
    <t>Class  S4A - Boost/Glider Duration Competition</t>
  </si>
  <si>
    <t>Class  S8E/P -  Radio Controlled Rocket Glider Time Duration and Precision Landing Competition</t>
  </si>
  <si>
    <t>SCORE FOR THREE ROUNDS</t>
  </si>
  <si>
    <t>Class  S9A - Boost/Glider Duration Competition</t>
  </si>
  <si>
    <r>
      <t>July 14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- 15</t>
    </r>
    <r>
      <rPr>
        <vertAlign val="superscript"/>
        <sz val="14"/>
        <rFont val="Calibri"/>
        <family val="2"/>
      </rPr>
      <t>th</t>
    </r>
    <r>
      <rPr>
        <sz val="14"/>
        <rFont val="Calibri"/>
        <family val="2"/>
      </rPr>
      <t xml:space="preserve"> , 2012</t>
    </r>
  </si>
  <si>
    <t>11th BELGRADE CUP – 2012</t>
  </si>
  <si>
    <r>
      <t>14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July, 2012</t>
    </r>
  </si>
  <si>
    <t>BELGRADE CUP - 2012</t>
  </si>
  <si>
    <t xml:space="preserve"> S-400</t>
  </si>
  <si>
    <t>SRB</t>
  </si>
  <si>
    <t xml:space="preserve"> S-049</t>
  </si>
  <si>
    <t xml:space="preserve"> S-628</t>
  </si>
  <si>
    <t xml:space="preserve"> S-044</t>
  </si>
  <si>
    <t xml:space="preserve"> S-667</t>
  </si>
  <si>
    <t xml:space="preserve"> S-670</t>
  </si>
  <si>
    <t>S5 27.016</t>
  </si>
  <si>
    <t>SLO</t>
  </si>
  <si>
    <t xml:space="preserve"> S-715</t>
  </si>
  <si>
    <t>S-794</t>
  </si>
  <si>
    <t>S-654</t>
  </si>
  <si>
    <t>S-806</t>
  </si>
  <si>
    <t>S-038</t>
  </si>
  <si>
    <t>S-543</t>
  </si>
  <si>
    <t>MKD</t>
  </si>
  <si>
    <t>S-008</t>
  </si>
  <si>
    <t>S-009</t>
  </si>
  <si>
    <t>S472</t>
  </si>
  <si>
    <t>S-842</t>
  </si>
  <si>
    <t>S-003</t>
  </si>
  <si>
    <t>S-677</t>
  </si>
  <si>
    <t>S-680</t>
  </si>
  <si>
    <t>S-701</t>
  </si>
  <si>
    <t>S-738</t>
  </si>
  <si>
    <t>S-744</t>
  </si>
  <si>
    <t>S-773</t>
  </si>
  <si>
    <t>S-739</t>
  </si>
  <si>
    <t>S-737</t>
  </si>
  <si>
    <t>S-771</t>
  </si>
  <si>
    <t>S-748</t>
  </si>
  <si>
    <t>S-747</t>
  </si>
  <si>
    <t>S-750</t>
  </si>
  <si>
    <t>F-383</t>
  </si>
  <si>
    <t>F-382</t>
  </si>
  <si>
    <t>F-380</t>
  </si>
  <si>
    <t>S-733</t>
  </si>
  <si>
    <t>S-843</t>
  </si>
  <si>
    <t>BUMPER NO 7</t>
  </si>
  <si>
    <t>ARIANE 1</t>
  </si>
  <si>
    <t>SATURN 1B</t>
  </si>
  <si>
    <t>NIKE TOMAHAWK 12</t>
  </si>
  <si>
    <t xml:space="preserve">NIKE TOMAHAWK </t>
  </si>
  <si>
    <t>MIM 104 PATRIOT</t>
  </si>
  <si>
    <t>TAURUS TOMAHAWK</t>
  </si>
  <si>
    <t>S-531</t>
  </si>
  <si>
    <t>HONEST JOHN</t>
  </si>
  <si>
    <t>0-063</t>
  </si>
  <si>
    <r>
      <t>17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July, 2012</t>
    </r>
  </si>
  <si>
    <t>14.- 15.July, 2012</t>
  </si>
  <si>
    <t>S-663</t>
  </si>
  <si>
    <t>S-571</t>
  </si>
  <si>
    <t>S-2429</t>
  </si>
  <si>
    <t>ROU</t>
  </si>
  <si>
    <t>S-298</t>
  </si>
  <si>
    <t xml:space="preserve"> -</t>
  </si>
  <si>
    <t>S-779</t>
  </si>
  <si>
    <t>O-063</t>
  </si>
  <si>
    <t>S-840</t>
  </si>
  <si>
    <t>12:30-13:30</t>
  </si>
  <si>
    <t>S-847</t>
  </si>
  <si>
    <t>S-844</t>
  </si>
  <si>
    <t>S5-5.385</t>
  </si>
  <si>
    <t>S-209</t>
  </si>
  <si>
    <t>S-472</t>
  </si>
  <si>
    <t xml:space="preserve"> ___________Andrija Ducak (SRB)</t>
  </si>
  <si>
    <t xml:space="preserve"> ___________ Lucian Sercaianu (ROU)</t>
  </si>
  <si>
    <t>Mr. Andrija Ducak</t>
  </si>
  <si>
    <t xml:space="preserve"> 12.15</t>
  </si>
  <si>
    <t xml:space="preserve"> 12.32</t>
  </si>
  <si>
    <t xml:space="preserve"> 12.37</t>
  </si>
  <si>
    <t xml:space="preserve"> 12.54</t>
  </si>
  <si>
    <t xml:space="preserve"> 13.00</t>
  </si>
  <si>
    <t xml:space="preserve"> 13.17</t>
  </si>
  <si>
    <t xml:space="preserve"> 13.25</t>
  </si>
  <si>
    <t xml:space="preserve"> 13.42</t>
  </si>
  <si>
    <t>S5-5.367</t>
  </si>
  <si>
    <t>S5-5.381</t>
  </si>
  <si>
    <t>S 049</t>
  </si>
  <si>
    <t xml:space="preserve">12:00-14:00 </t>
  </si>
  <si>
    <t>TOMAHAWK 12</t>
  </si>
  <si>
    <t>CE</t>
  </si>
  <si>
    <t>Lazo Djeordjievski (SRB) __________________________</t>
  </si>
  <si>
    <t>DQ</t>
  </si>
  <si>
    <t>Mr. Lazo Djeorgievski</t>
  </si>
  <si>
    <t>Mr. Lucian Sercaianu</t>
  </si>
  <si>
    <t>The Officials of the 11th Belgrade Cup 2012                                        - Space Models World Cup</t>
  </si>
  <si>
    <t>ERDEG Tomislav (J)</t>
  </si>
  <si>
    <t>CIPCIC Vladimir</t>
  </si>
  <si>
    <t>KATANIC Vesna (J)</t>
  </si>
  <si>
    <t xml:space="preserve">NITU Andrei </t>
  </si>
  <si>
    <t>KATANIC Radojica</t>
  </si>
  <si>
    <t>PETROVIC Mihailo (J)</t>
  </si>
  <si>
    <t>JENKO Marjan</t>
  </si>
  <si>
    <t>KATANIC Zoran</t>
  </si>
  <si>
    <t>ATANASOSKI Zoran</t>
  </si>
  <si>
    <t>JOSIPOVIC Zivan</t>
  </si>
  <si>
    <t>VARGA Rolf</t>
  </si>
  <si>
    <t>PETKOVIC Milan</t>
  </si>
  <si>
    <t>CIPCIC V. Miodrag (J)</t>
  </si>
  <si>
    <t>VOLAREVIC Luka (J)</t>
  </si>
  <si>
    <t>CUVIK Viktor (J)</t>
  </si>
  <si>
    <t>MRDJANOV Stojan</t>
  </si>
  <si>
    <t>HORVAT Tamas (J)</t>
  </si>
  <si>
    <t>FERENC ILES Ferenc  (J)</t>
  </si>
  <si>
    <t>MILUTINOVIC Aleksandar</t>
  </si>
  <si>
    <t>DEHELJAN Delorija</t>
  </si>
  <si>
    <t>ZGAJNER Mitja</t>
  </si>
  <si>
    <t>ZGAJNER Matjan</t>
  </si>
  <si>
    <t>NITU Andrei</t>
  </si>
  <si>
    <t>LUKA VOLAREVIC Luka</t>
  </si>
  <si>
    <t>PETROVIC Mihailo</t>
  </si>
  <si>
    <t>KRCEDINAC Branislav</t>
  </si>
  <si>
    <t>KATANIC  Vesna (J)</t>
  </si>
  <si>
    <t>PETROVIC Djordne</t>
  </si>
  <si>
    <t>TIMOTIJEVIC Goran</t>
  </si>
  <si>
    <t>VOLAREVIC Luka</t>
  </si>
  <si>
    <t xml:space="preserve">ATANASOSKI Zoran </t>
  </si>
  <si>
    <t>ERDEG Tomislav  J</t>
  </si>
  <si>
    <t>STANCEVIC Branka</t>
  </si>
  <si>
    <t>STANCEVIC Miroslav</t>
  </si>
  <si>
    <t>CIPCIC V. Miodrag</t>
  </si>
  <si>
    <t>STANCEVIC Dejan</t>
  </si>
  <si>
    <t xml:space="preserve"> ZAK Zlatko</t>
  </si>
  <si>
    <t>30 C</t>
  </si>
  <si>
    <t>2 m/s</t>
  </si>
  <si>
    <t>37 C</t>
  </si>
  <si>
    <t>3 m/s</t>
  </si>
  <si>
    <t>14 th JULY</t>
  </si>
  <si>
    <t>14th JULY</t>
  </si>
  <si>
    <t>32 C</t>
  </si>
  <si>
    <r>
      <t xml:space="preserve">15 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July, 2012</t>
    </r>
  </si>
  <si>
    <t xml:space="preserve">12:15 - 13:35 </t>
  </si>
  <si>
    <t>Temperature: 32 C</t>
  </si>
  <si>
    <t>Wind speed: 3 m/s</t>
  </si>
  <si>
    <t>1 m/s</t>
  </si>
  <si>
    <t>36 C</t>
  </si>
  <si>
    <t>17:00 - 20:00</t>
  </si>
  <si>
    <t>09:00 - 12:00</t>
  </si>
  <si>
    <t>ZITA PUSKIC Zita</t>
  </si>
  <si>
    <t>DEJAN STANCEVIC Dejan</t>
  </si>
  <si>
    <t>DENIS TODOROVIC Denis</t>
  </si>
  <si>
    <t>CANCAREVIC Dejan (J)</t>
  </si>
  <si>
    <t>ZAK Zlatko</t>
  </si>
  <si>
    <t>PETROVIC  Mihailo (J)</t>
  </si>
  <si>
    <t>LEKIC  Nemanja (J)</t>
  </si>
  <si>
    <t>PETROVIC Dejan (J)</t>
  </si>
  <si>
    <t>PETROVIC Miroslav (J)</t>
  </si>
  <si>
    <t>NIKOLA Nikola (J)</t>
  </si>
  <si>
    <t>MILAN Milan (J)</t>
  </si>
  <si>
    <t>CIKOVIC Snezana</t>
  </si>
  <si>
    <t>ILES Ferenc (J)</t>
  </si>
  <si>
    <t>PEKIC Luka (J)</t>
  </si>
  <si>
    <t>FILIPOVIC  Sofija (J)</t>
  </si>
  <si>
    <t>JOVANOVIC  Aleksandar (J)</t>
  </si>
  <si>
    <t>DEJAN  Dejan (J)</t>
  </si>
  <si>
    <t>JOVANOVIC  Jovan (J)</t>
  </si>
  <si>
    <t>PETROVIC Sasa</t>
  </si>
  <si>
    <t>JEZDIC Uros (J)</t>
  </si>
  <si>
    <t>PETROVIC  Daniel (J)</t>
  </si>
  <si>
    <t xml:space="preserve">PETROVIC Djordje </t>
  </si>
  <si>
    <t>TODOROVIC Aleksa (J)</t>
  </si>
  <si>
    <t>DIMITROV Milan (J)</t>
  </si>
  <si>
    <t>ZAK  Dejan (J)</t>
  </si>
  <si>
    <t>Ambient conditions: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</si>
</sst>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Arial"/>
    </font>
    <font>
      <sz val="8"/>
      <name val="Times New Roman"/>
      <family val="1"/>
      <charset val="204"/>
    </font>
    <font>
      <b/>
      <sz val="14"/>
      <name val="Arial"/>
      <family val="2"/>
    </font>
    <font>
      <b/>
      <sz val="16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vertAlign val="superscript"/>
      <sz val="12"/>
      <name val="Calibri"/>
      <family val="2"/>
    </font>
    <font>
      <sz val="14"/>
      <name val="Calibri"/>
      <family val="2"/>
    </font>
    <font>
      <vertAlign val="superscript"/>
      <sz val="14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24"/>
      <name val="Calibri"/>
      <family val="2"/>
    </font>
    <font>
      <u/>
      <sz val="12"/>
      <name val="Calibri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horizontal="center" vertical="center"/>
    </xf>
    <xf numFmtId="1" fontId="34" fillId="0" borderId="0"/>
    <xf numFmtId="1" fontId="34" fillId="0" borderId="0"/>
  </cellStyleXfs>
  <cellXfs count="279">
    <xf numFmtId="0" fontId="0" fillId="0" borderId="0" xfId="0">
      <alignment horizontal="center" vertical="center"/>
    </xf>
    <xf numFmtId="0" fontId="1" fillId="0" borderId="0" xfId="0" applyFo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>
      <alignment horizontal="center" vertical="center"/>
    </xf>
    <xf numFmtId="49" fontId="1" fillId="0" borderId="0" xfId="0" applyNumberFormat="1" applyFont="1">
      <alignment horizontal="center" vertical="center"/>
    </xf>
    <xf numFmtId="2" fontId="3" fillId="0" borderId="0" xfId="0" applyNumberFormat="1" applyFont="1">
      <alignment horizontal="center" vertical="center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49" fontId="4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/>
    </xf>
    <xf numFmtId="49" fontId="3" fillId="0" borderId="0" xfId="0" applyNumberFormat="1" applyFont="1" applyFill="1">
      <alignment horizontal="center" vertical="center"/>
    </xf>
    <xf numFmtId="49" fontId="3" fillId="0" borderId="0" xfId="0" applyNumberFormat="1" applyFont="1">
      <alignment horizontal="center" vertical="center"/>
    </xf>
    <xf numFmtId="49" fontId="7" fillId="0" borderId="0" xfId="0" applyNumberFormat="1" applyFont="1" applyBorder="1">
      <alignment horizontal="center" vertical="center"/>
    </xf>
    <xf numFmtId="1" fontId="7" fillId="0" borderId="0" xfId="0" applyNumberFormat="1" applyFo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0" fillId="0" borderId="0" xfId="0" applyBorder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4" fillId="0" borderId="0" xfId="0" applyNumberFormat="1" applyFont="1">
      <alignment horizontal="center" vertical="center"/>
    </xf>
    <xf numFmtId="0" fontId="0" fillId="0" borderId="0" xfId="0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8" fillId="0" borderId="0" xfId="0" applyNumberFormat="1" applyFo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vertical="center"/>
    </xf>
    <xf numFmtId="0" fontId="10" fillId="0" borderId="0" xfId="0" applyFont="1">
      <alignment horizontal="center" vertical="center"/>
    </xf>
    <xf numFmtId="49" fontId="0" fillId="0" borderId="0" xfId="0" applyNumberForma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" fontId="8" fillId="0" borderId="5" xfId="0" applyNumberFormat="1" applyFont="1" applyFill="1" applyBorder="1" applyAlignment="1">
      <alignment horizontal="center" vertical="center"/>
    </xf>
    <xf numFmtId="0" fontId="14" fillId="0" borderId="0" xfId="0" applyFont="1">
      <alignment horizontal="center" vertic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>
      <alignment horizontal="center" vertical="center"/>
    </xf>
    <xf numFmtId="2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>
      <alignment horizontal="center" vertical="center"/>
    </xf>
    <xf numFmtId="49" fontId="19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1" fontId="19" fillId="0" borderId="7" xfId="0" applyNumberFormat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 vertical="center"/>
    </xf>
    <xf numFmtId="1" fontId="24" fillId="0" borderId="9" xfId="0" applyNumberFormat="1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24" fillId="0" borderId="13" xfId="0" applyNumberFormat="1" applyFont="1" applyFill="1" applyBorder="1" applyAlignment="1">
      <alignment horizontal="center" vertical="center"/>
    </xf>
    <xf numFmtId="1" fontId="19" fillId="0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/>
    </xf>
    <xf numFmtId="1" fontId="19" fillId="0" borderId="14" xfId="0" applyNumberFormat="1" applyFont="1" applyFill="1" applyBorder="1" applyAlignment="1">
      <alignment horizontal="center" vertical="center"/>
    </xf>
    <xf numFmtId="1" fontId="19" fillId="0" borderId="15" xfId="0" applyNumberFormat="1" applyFont="1" applyBorder="1" applyAlignment="1">
      <alignment horizontal="center" vertical="center"/>
    </xf>
    <xf numFmtId="1" fontId="18" fillId="0" borderId="11" xfId="0" applyNumberFormat="1" applyFont="1" applyBorder="1">
      <alignment horizontal="center" vertical="center"/>
    </xf>
    <xf numFmtId="1" fontId="19" fillId="0" borderId="16" xfId="0" applyNumberFormat="1" applyFont="1" applyFill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0" xfId="0" applyNumberFormat="1" applyFont="1">
      <alignment horizontal="center" vertical="center"/>
    </xf>
    <xf numFmtId="0" fontId="18" fillId="0" borderId="0" xfId="0" applyFont="1" applyBorder="1">
      <alignment horizontal="center" vertical="center"/>
    </xf>
    <xf numFmtId="0" fontId="18" fillId="0" borderId="0" xfId="0" applyFont="1" applyAlignment="1">
      <alignment horizontal="left" vertical="center"/>
    </xf>
    <xf numFmtId="49" fontId="28" fillId="0" borderId="0" xfId="0" applyNumberFormat="1" applyFont="1">
      <alignment horizontal="center" vertical="center"/>
    </xf>
    <xf numFmtId="0" fontId="28" fillId="0" borderId="0" xfId="0" applyFont="1">
      <alignment horizontal="center" vertical="center"/>
    </xf>
    <xf numFmtId="0" fontId="28" fillId="0" borderId="0" xfId="0" applyFont="1" applyBorder="1">
      <alignment horizontal="center" vertical="center"/>
    </xf>
    <xf numFmtId="1" fontId="19" fillId="0" borderId="11" xfId="0" applyNumberFormat="1" applyFont="1" applyBorder="1">
      <alignment horizontal="center" vertical="center"/>
    </xf>
    <xf numFmtId="1" fontId="19" fillId="0" borderId="17" xfId="0" applyNumberFormat="1" applyFont="1" applyFill="1" applyBorder="1" applyAlignment="1">
      <alignment horizontal="center" vertical="center"/>
    </xf>
    <xf numFmtId="0" fontId="29" fillId="0" borderId="0" xfId="0" applyFo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19" fillId="0" borderId="10" xfId="0" applyNumberFormat="1" applyFont="1" applyFill="1" applyBorder="1" applyAlignment="1">
      <alignment horizontal="center" vertical="center"/>
    </xf>
    <xf numFmtId="1" fontId="24" fillId="2" borderId="9" xfId="0" applyNumberFormat="1" applyFont="1" applyFill="1" applyBorder="1" applyAlignment="1">
      <alignment horizontal="center" vertical="center"/>
    </xf>
    <xf numFmtId="1" fontId="19" fillId="0" borderId="19" xfId="0" applyNumberFormat="1" applyFont="1" applyFill="1" applyBorder="1" applyAlignment="1">
      <alignment horizontal="center" vertical="center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20" xfId="0" applyNumberFormat="1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/>
    </xf>
    <xf numFmtId="0" fontId="24" fillId="0" borderId="0" xfId="0" applyFont="1">
      <alignment horizontal="center" vertical="center"/>
    </xf>
    <xf numFmtId="0" fontId="25" fillId="0" borderId="0" xfId="0" applyFont="1">
      <alignment horizontal="center" vertical="center"/>
    </xf>
    <xf numFmtId="0" fontId="18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7" fillId="2" borderId="17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33" fillId="0" borderId="11" xfId="2" applyFont="1" applyBorder="1" applyAlignment="1">
      <alignment horizontal="center" vertical="top" wrapText="1"/>
    </xf>
    <xf numFmtId="1" fontId="33" fillId="0" borderId="11" xfId="2" applyFont="1" applyBorder="1" applyAlignment="1">
      <alignment horizontal="center"/>
    </xf>
    <xf numFmtId="1" fontId="33" fillId="0" borderId="11" xfId="2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33" fillId="0" borderId="11" xfId="2" applyFont="1" applyFill="1" applyBorder="1" applyAlignment="1">
      <alignment horizontal="center"/>
    </xf>
    <xf numFmtId="49" fontId="33" fillId="0" borderId="11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11" xfId="0" applyNumberFormat="1" applyFill="1" applyBorder="1" applyAlignment="1">
      <alignment horizontal="left"/>
    </xf>
    <xf numFmtId="1" fontId="0" fillId="0" borderId="1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21" xfId="0" applyBorder="1" applyAlignment="1">
      <alignment horizontal="center"/>
    </xf>
    <xf numFmtId="0" fontId="33" fillId="0" borderId="11" xfId="0" applyFont="1" applyBorder="1" applyAlignment="1">
      <alignment horizontal="left"/>
    </xf>
    <xf numFmtId="0" fontId="27" fillId="2" borderId="22" xfId="0" applyNumberFormat="1" applyFont="1" applyFill="1" applyBorder="1" applyAlignment="1">
      <alignment horizontal="center" vertical="center"/>
    </xf>
    <xf numFmtId="0" fontId="19" fillId="2" borderId="11" xfId="0" applyNumberFormat="1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/>
    </xf>
    <xf numFmtId="1" fontId="24" fillId="0" borderId="12" xfId="0" applyNumberFormat="1" applyFont="1" applyFill="1" applyBorder="1" applyAlignment="1">
      <alignment horizontal="center" vertical="center"/>
    </xf>
    <xf numFmtId="1" fontId="24" fillId="0" borderId="18" xfId="0" applyNumberFormat="1" applyFont="1" applyFill="1" applyBorder="1" applyAlignment="1">
      <alignment horizontal="center" vertical="center"/>
    </xf>
    <xf numFmtId="1" fontId="33" fillId="0" borderId="11" xfId="1" applyFon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/>
    </xf>
    <xf numFmtId="1" fontId="33" fillId="0" borderId="11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" fontId="18" fillId="0" borderId="11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/>
    </xf>
    <xf numFmtId="0" fontId="19" fillId="0" borderId="21" xfId="0" applyNumberFormat="1" applyFont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left"/>
    </xf>
    <xf numFmtId="1" fontId="33" fillId="0" borderId="2" xfId="2" applyFont="1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27" fillId="2" borderId="24" xfId="0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/>
    </xf>
    <xf numFmtId="0" fontId="33" fillId="0" borderId="11" xfId="0" applyFont="1" applyFill="1" applyBorder="1" applyAlignment="1">
      <alignment horizontal="center"/>
    </xf>
    <xf numFmtId="1" fontId="3" fillId="0" borderId="0" xfId="0" applyNumberFormat="1" applyFont="1">
      <alignment horizontal="center" vertical="center"/>
    </xf>
    <xf numFmtId="0" fontId="3" fillId="0" borderId="0" xfId="0" applyNumberFormat="1" applyFont="1">
      <alignment horizontal="center" vertical="center"/>
    </xf>
    <xf numFmtId="1" fontId="33" fillId="0" borderId="2" xfId="1" applyFont="1" applyFill="1" applyBorder="1" applyAlignment="1">
      <alignment horizontal="center" vertical="center"/>
    </xf>
    <xf numFmtId="49" fontId="33" fillId="0" borderId="17" xfId="0" applyNumberFormat="1" applyFont="1" applyBorder="1" applyAlignment="1">
      <alignment horizontal="center" vertical="center"/>
    </xf>
    <xf numFmtId="1" fontId="24" fillId="2" borderId="25" xfId="0" applyNumberFormat="1" applyFont="1" applyFill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49" fontId="33" fillId="0" borderId="19" xfId="0" applyNumberFormat="1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/>
    </xf>
    <xf numFmtId="1" fontId="19" fillId="2" borderId="27" xfId="0" applyNumberFormat="1" applyFont="1" applyFill="1" applyBorder="1" applyAlignment="1">
      <alignment horizontal="center" vertical="center"/>
    </xf>
    <xf numFmtId="1" fontId="19" fillId="2" borderId="28" xfId="0" applyNumberFormat="1" applyFont="1" applyFill="1" applyBorder="1" applyAlignment="1">
      <alignment horizontal="center" vertical="center"/>
    </xf>
    <xf numFmtId="1" fontId="19" fillId="2" borderId="29" xfId="0" applyNumberFormat="1" applyFont="1" applyFill="1" applyBorder="1" applyAlignment="1">
      <alignment horizontal="center" vertical="center"/>
    </xf>
    <xf numFmtId="1" fontId="19" fillId="3" borderId="7" xfId="0" applyNumberFormat="1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/>
    </xf>
    <xf numFmtId="1" fontId="19" fillId="3" borderId="10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3" borderId="16" xfId="0" applyNumberFormat="1" applyFont="1" applyFill="1" applyBorder="1" applyAlignment="1">
      <alignment horizontal="center" vertical="center"/>
    </xf>
    <xf numFmtId="1" fontId="19" fillId="0" borderId="18" xfId="0" applyNumberFormat="1" applyFont="1" applyFill="1" applyBorder="1" applyAlignment="1">
      <alignment horizontal="center" vertical="center"/>
    </xf>
    <xf numFmtId="1" fontId="19" fillId="2" borderId="30" xfId="0" applyNumberFormat="1" applyFont="1" applyFill="1" applyBorder="1" applyAlignment="1">
      <alignment horizontal="center" vertical="center"/>
    </xf>
    <xf numFmtId="1" fontId="19" fillId="2" borderId="31" xfId="0" applyNumberFormat="1" applyFont="1" applyFill="1" applyBorder="1" applyAlignment="1">
      <alignment horizontal="center" vertical="center"/>
    </xf>
    <xf numFmtId="1" fontId="19" fillId="3" borderId="14" xfId="0" applyNumberFormat="1" applyFont="1" applyFill="1" applyBorder="1" applyAlignment="1">
      <alignment horizontal="center" vertical="center"/>
    </xf>
    <xf numFmtId="1" fontId="19" fillId="0" borderId="32" xfId="0" applyNumberFormat="1" applyFont="1" applyFill="1" applyBorder="1" applyAlignment="1">
      <alignment horizontal="center" vertical="center"/>
    </xf>
    <xf numFmtId="1" fontId="19" fillId="2" borderId="33" xfId="0" applyNumberFormat="1" applyFont="1" applyFill="1" applyBorder="1" applyAlignment="1">
      <alignment horizontal="center" vertical="center"/>
    </xf>
    <xf numFmtId="1" fontId="19" fillId="2" borderId="34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49" fontId="33" fillId="0" borderId="17" xfId="0" applyNumberFormat="1" applyFont="1" applyFill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49" fontId="33" fillId="0" borderId="18" xfId="0" applyNumberFormat="1" applyFont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1" fontId="33" fillId="0" borderId="17" xfId="1" applyFont="1" applyFill="1" applyBorder="1" applyAlignment="1">
      <alignment horizontal="center" vertical="center" wrapText="1"/>
    </xf>
    <xf numFmtId="0" fontId="19" fillId="0" borderId="17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3" fillId="0" borderId="2" xfId="0" applyFont="1" applyBorder="1" applyAlignment="1">
      <alignment horizontal="left"/>
    </xf>
    <xf numFmtId="1" fontId="33" fillId="0" borderId="11" xfId="0" applyNumberFormat="1" applyFont="1" applyFill="1" applyBorder="1" applyAlignment="1">
      <alignment horizontal="left"/>
    </xf>
    <xf numFmtId="0" fontId="33" fillId="0" borderId="11" xfId="0" applyFont="1" applyBorder="1" applyAlignment="1">
      <alignment horizontal="left" vertical="center"/>
    </xf>
    <xf numFmtId="1" fontId="33" fillId="0" borderId="11" xfId="0" applyNumberFormat="1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1" fontId="33" fillId="0" borderId="17" xfId="0" applyNumberFormat="1" applyFont="1" applyFill="1" applyBorder="1" applyAlignment="1">
      <alignment horizontal="left"/>
    </xf>
    <xf numFmtId="49" fontId="33" fillId="0" borderId="2" xfId="0" applyNumberFormat="1" applyFont="1" applyBorder="1" applyAlignment="1">
      <alignment horizontal="left" vertical="center"/>
    </xf>
    <xf numFmtId="49" fontId="33" fillId="0" borderId="17" xfId="0" applyNumberFormat="1" applyFont="1" applyFill="1" applyBorder="1" applyAlignment="1">
      <alignment horizontal="left" vertical="center"/>
    </xf>
    <xf numFmtId="1" fontId="33" fillId="0" borderId="2" xfId="0" applyNumberFormat="1" applyFont="1" applyBorder="1" applyAlignment="1">
      <alignment horizontal="left"/>
    </xf>
    <xf numFmtId="49" fontId="33" fillId="0" borderId="11" xfId="0" applyNumberFormat="1" applyFont="1" applyFill="1" applyBorder="1" applyAlignment="1">
      <alignment horizontal="left" vertical="center"/>
    </xf>
    <xf numFmtId="49" fontId="33" fillId="0" borderId="17" xfId="0" applyNumberFormat="1" applyFont="1" applyBorder="1" applyAlignment="1">
      <alignment horizontal="left" vertical="center"/>
    </xf>
    <xf numFmtId="1" fontId="0" fillId="0" borderId="2" xfId="0" applyNumberFormat="1" applyBorder="1" applyAlignment="1">
      <alignment horizontal="left"/>
    </xf>
    <xf numFmtId="0" fontId="33" fillId="0" borderId="2" xfId="0" applyFont="1" applyFill="1" applyBorder="1" applyAlignment="1">
      <alignment horizontal="left"/>
    </xf>
    <xf numFmtId="1" fontId="33" fillId="0" borderId="2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17" xfId="0" applyNumberFormat="1" applyFont="1" applyFill="1" applyBorder="1" applyAlignment="1">
      <alignment horizontal="center" vertical="center"/>
    </xf>
    <xf numFmtId="49" fontId="27" fillId="2" borderId="37" xfId="0" applyNumberFormat="1" applyFont="1" applyFill="1" applyBorder="1" applyAlignment="1">
      <alignment horizontal="center" vertical="center" wrapText="1"/>
    </xf>
    <xf numFmtId="49" fontId="27" fillId="2" borderId="38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0" fontId="27" fillId="2" borderId="26" xfId="0" applyNumberFormat="1" applyFont="1" applyFill="1" applyBorder="1" applyAlignment="1">
      <alignment horizontal="center" vertical="center" wrapText="1"/>
    </xf>
    <xf numFmtId="0" fontId="27" fillId="2" borderId="24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/>
    </xf>
    <xf numFmtId="49" fontId="27" fillId="2" borderId="9" xfId="0" applyNumberFormat="1" applyFont="1" applyFill="1" applyBorder="1" applyAlignment="1">
      <alignment horizontal="center" vertical="center"/>
    </xf>
    <xf numFmtId="49" fontId="27" fillId="2" borderId="20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9" fontId="27" fillId="2" borderId="16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7" fillId="2" borderId="26" xfId="0" applyNumberFormat="1" applyFont="1" applyFill="1" applyBorder="1" applyAlignment="1">
      <alignment horizontal="center" vertical="center"/>
    </xf>
    <xf numFmtId="49" fontId="27" fillId="2" borderId="23" xfId="0" applyNumberFormat="1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27" fillId="2" borderId="39" xfId="0" applyNumberFormat="1" applyFont="1" applyFill="1" applyBorder="1" applyAlignment="1">
      <alignment horizontal="center" vertical="center" wrapText="1"/>
    </xf>
    <xf numFmtId="49" fontId="27" fillId="2" borderId="40" xfId="0" applyNumberFormat="1" applyFont="1" applyFill="1" applyBorder="1" applyAlignment="1">
      <alignment horizontal="center" vertical="center"/>
    </xf>
    <xf numFmtId="49" fontId="27" fillId="2" borderId="41" xfId="0" applyNumberFormat="1" applyFont="1" applyFill="1" applyBorder="1" applyAlignment="1">
      <alignment horizontal="center" vertical="center"/>
    </xf>
    <xf numFmtId="49" fontId="27" fillId="2" borderId="22" xfId="0" applyNumberFormat="1" applyFont="1" applyFill="1" applyBorder="1" applyAlignment="1">
      <alignment horizontal="center" vertical="center" wrapText="1"/>
    </xf>
    <xf numFmtId="49" fontId="27" fillId="2" borderId="22" xfId="0" applyNumberFormat="1" applyFont="1" applyFill="1" applyBorder="1" applyAlignment="1">
      <alignment horizontal="center" vertical="center"/>
    </xf>
    <xf numFmtId="49" fontId="27" fillId="2" borderId="3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27" fillId="2" borderId="37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49" fontId="27" fillId="2" borderId="42" xfId="0" applyNumberFormat="1" applyFont="1" applyFill="1" applyBorder="1" applyAlignment="1">
      <alignment horizontal="center" vertical="center" wrapText="1"/>
    </xf>
    <xf numFmtId="49" fontId="27" fillId="2" borderId="43" xfId="0" applyNumberFormat="1" applyFont="1" applyFill="1" applyBorder="1" applyAlignment="1">
      <alignment horizontal="center" vertical="center" wrapText="1"/>
    </xf>
    <xf numFmtId="0" fontId="19" fillId="0" borderId="0" xfId="0" applyFont="1">
      <alignment horizontal="center" vertical="center"/>
    </xf>
    <xf numFmtId="49" fontId="27" fillId="2" borderId="44" xfId="0" applyNumberFormat="1" applyFont="1" applyFill="1" applyBorder="1" applyAlignment="1">
      <alignment horizontal="center" vertical="center" wrapText="1"/>
    </xf>
    <xf numFmtId="49" fontId="30" fillId="2" borderId="37" xfId="0" applyNumberFormat="1" applyFont="1" applyFill="1" applyBorder="1" applyAlignment="1">
      <alignment horizontal="center" vertical="center" wrapText="1"/>
    </xf>
    <xf numFmtId="49" fontId="30" fillId="2" borderId="38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7" fillId="2" borderId="45" xfId="0" applyNumberFormat="1" applyFont="1" applyFill="1" applyBorder="1" applyAlignment="1">
      <alignment horizontal="center" vertical="center" wrapText="1"/>
    </xf>
    <xf numFmtId="0" fontId="27" fillId="2" borderId="46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25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27" fillId="2" borderId="37" xfId="0" applyNumberFormat="1" applyFont="1" applyFill="1" applyBorder="1" applyAlignment="1">
      <alignment horizontal="center" vertical="center"/>
    </xf>
    <xf numFmtId="49" fontId="27" fillId="2" borderId="38" xfId="0" applyNumberFormat="1" applyFont="1" applyFill="1" applyBorder="1" applyAlignment="1">
      <alignment horizontal="center" vertical="center"/>
    </xf>
    <xf numFmtId="0" fontId="27" fillId="2" borderId="9" xfId="0" applyNumberFormat="1" applyFont="1" applyFill="1" applyBorder="1" applyAlignment="1">
      <alignment horizontal="center" vertical="center" wrapText="1"/>
    </xf>
    <xf numFmtId="0" fontId="27" fillId="2" borderId="20" xfId="0" applyNumberFormat="1" applyFont="1" applyFill="1" applyBorder="1" applyAlignment="1">
      <alignment horizontal="center" vertical="center" wrapText="1"/>
    </xf>
    <xf numFmtId="49" fontId="27" fillId="2" borderId="33" xfId="0" applyNumberFormat="1" applyFont="1" applyFill="1" applyBorder="1" applyAlignment="1">
      <alignment horizontal="center" vertical="center"/>
    </xf>
  </cellXfs>
  <cellStyles count="3">
    <cellStyle name="Normal_S7" xfId="1"/>
    <cellStyle name="Normal_SPISAK" xfId="2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0</xdr:rowOff>
    </xdr:from>
    <xdr:to>
      <xdr:col>1</xdr:col>
      <xdr:colOff>428625</xdr:colOff>
      <xdr:row>9</xdr:row>
      <xdr:rowOff>171450</xdr:rowOff>
    </xdr:to>
    <xdr:pic>
      <xdr:nvPicPr>
        <xdr:cNvPr id="642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257300"/>
          <a:ext cx="9334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552450</xdr:colOff>
      <xdr:row>3</xdr:row>
      <xdr:rowOff>152400</xdr:rowOff>
    </xdr:from>
    <xdr:to>
      <xdr:col>8</xdr:col>
      <xdr:colOff>266700</xdr:colOff>
      <xdr:row>8</xdr:row>
      <xdr:rowOff>180975</xdr:rowOff>
    </xdr:to>
    <xdr:pic>
      <xdr:nvPicPr>
        <xdr:cNvPr id="6427" name="Picture 230" descr="VSJ%20blank%20plav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0450" y="1409700"/>
          <a:ext cx="1543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</xdr:row>
      <xdr:rowOff>276225</xdr:rowOff>
    </xdr:from>
    <xdr:to>
      <xdr:col>5</xdr:col>
      <xdr:colOff>133350</xdr:colOff>
      <xdr:row>13</xdr:row>
      <xdr:rowOff>57150</xdr:rowOff>
    </xdr:to>
    <xdr:pic>
      <xdr:nvPicPr>
        <xdr:cNvPr id="6428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2100" y="1095375"/>
          <a:ext cx="161925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</xdr:row>
      <xdr:rowOff>314325</xdr:rowOff>
    </xdr:from>
    <xdr:to>
      <xdr:col>2</xdr:col>
      <xdr:colOff>276225</xdr:colOff>
      <xdr:row>13</xdr:row>
      <xdr:rowOff>28575</xdr:rowOff>
    </xdr:to>
    <xdr:sp macro="" textlink="">
      <xdr:nvSpPr>
        <xdr:cNvPr id="6382" name="WordArt 238"/>
        <xdr:cNvSpPr>
          <a:spLocks noChangeArrowheads="1" noChangeShapeType="1" noTextEdit="1"/>
        </xdr:cNvSpPr>
      </xdr:nvSpPr>
      <xdr:spPr bwMode="auto">
        <a:xfrm rot="16200000">
          <a:off x="-247650" y="2676525"/>
          <a:ext cx="32861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9"/>
            </a:avLst>
          </a:prstTxWarp>
        </a:bodyPr>
        <a:lstStyle/>
        <a:p>
          <a:pPr algn="ctr" rtl="0"/>
          <a:r>
            <a:rPr lang="en-US" sz="2000" kern="10" spc="-200" normalizeH="1">
              <a:ln w="9525">
                <a:solidFill>
                  <a:srgbClr val="EFF9FF"/>
                </a:solidFill>
                <a:round/>
                <a:headEnd/>
                <a:tailEnd/>
              </a:ln>
              <a:solidFill>
                <a:srgbClr val="3366FF"/>
              </a:solidFill>
              <a:effectLst/>
              <a:latin typeface="Arial Black"/>
            </a:rPr>
            <a:t>FAI OPEN INTERNATIONAL SPACEMODELLING COMPETITION</a:t>
          </a:r>
        </a:p>
      </xdr:txBody>
    </xdr:sp>
    <xdr:clientData/>
  </xdr:twoCellAnchor>
  <xdr:twoCellAnchor>
    <xdr:from>
      <xdr:col>3</xdr:col>
      <xdr:colOff>504825</xdr:colOff>
      <xdr:row>3</xdr:row>
      <xdr:rowOff>28575</xdr:rowOff>
    </xdr:from>
    <xdr:to>
      <xdr:col>4</xdr:col>
      <xdr:colOff>285750</xdr:colOff>
      <xdr:row>6</xdr:row>
      <xdr:rowOff>38100</xdr:rowOff>
    </xdr:to>
    <xdr:sp macro="" textlink="">
      <xdr:nvSpPr>
        <xdr:cNvPr id="6383" name="Rectangle 239"/>
        <xdr:cNvSpPr>
          <a:spLocks noChangeArrowheads="1"/>
        </xdr:cNvSpPr>
      </xdr:nvSpPr>
      <xdr:spPr bwMode="auto">
        <a:xfrm>
          <a:off x="2333625" y="1285875"/>
          <a:ext cx="390525" cy="638175"/>
        </a:xfrm>
        <a:prstGeom prst="rect">
          <a:avLst/>
        </a:prstGeom>
        <a:solidFill>
          <a:srgbClr val="EFF9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en-US" sz="7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7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485775</xdr:colOff>
      <xdr:row>3</xdr:row>
      <xdr:rowOff>47625</xdr:rowOff>
    </xdr:from>
    <xdr:to>
      <xdr:col>4</xdr:col>
      <xdr:colOff>200025</xdr:colOff>
      <xdr:row>5</xdr:row>
      <xdr:rowOff>104775</xdr:rowOff>
    </xdr:to>
    <xdr:sp macro="" textlink="">
      <xdr:nvSpPr>
        <xdr:cNvPr id="6381" name="WordArt 237"/>
        <xdr:cNvSpPr>
          <a:spLocks noChangeArrowheads="1" noChangeShapeType="1" noTextEdit="1"/>
        </xdr:cNvSpPr>
      </xdr:nvSpPr>
      <xdr:spPr bwMode="auto">
        <a:xfrm>
          <a:off x="2314575" y="1304925"/>
          <a:ext cx="323850" cy="4286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44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>
                  <a:alpha val="64999"/>
                </a:srgbClr>
              </a:solidFill>
              <a:effectLst/>
              <a:latin typeface="Arial Black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70"/>
  <sheetViews>
    <sheetView zoomScale="75" zoomScaleNormal="75" zoomScalePageLayoutView="50" workbookViewId="0">
      <selection activeCell="L13" sqref="L13"/>
    </sheetView>
  </sheetViews>
  <sheetFormatPr defaultRowHeight="12.75"/>
  <sheetData>
    <row r="1" spans="1:10" ht="36.75" customHeight="1">
      <c r="A1" s="226" t="s">
        <v>37</v>
      </c>
      <c r="B1" s="226"/>
      <c r="C1" s="226"/>
      <c r="D1" s="226"/>
      <c r="E1" s="226"/>
      <c r="F1" s="226"/>
      <c r="G1" s="226"/>
      <c r="H1" s="226"/>
      <c r="I1" s="226"/>
      <c r="J1" s="35"/>
    </row>
    <row r="2" spans="1:10" ht="27.75" customHeight="1">
      <c r="A2" s="226" t="s">
        <v>38</v>
      </c>
      <c r="B2" s="226"/>
      <c r="C2" s="226"/>
      <c r="D2" s="226"/>
      <c r="E2" s="226"/>
      <c r="F2" s="226"/>
      <c r="G2" s="226"/>
      <c r="H2" s="226"/>
      <c r="I2" s="226"/>
      <c r="J2" s="35"/>
    </row>
    <row r="3" spans="1:10" ht="34.5" customHeight="1">
      <c r="A3" s="67"/>
      <c r="B3" s="62"/>
      <c r="C3" s="62"/>
      <c r="D3" s="62"/>
      <c r="E3" s="116"/>
      <c r="F3" s="116"/>
      <c r="G3" s="62"/>
      <c r="H3" s="62"/>
      <c r="I3" s="62"/>
    </row>
    <row r="4" spans="1:10" ht="15" customHeight="1">
      <c r="A4" s="67"/>
      <c r="B4" s="62"/>
      <c r="C4" s="62"/>
      <c r="D4" s="62"/>
      <c r="E4" s="62"/>
      <c r="F4" s="62"/>
      <c r="G4" s="62"/>
      <c r="H4" s="62"/>
      <c r="I4" s="62"/>
    </row>
    <row r="5" spans="1:10" ht="14.25" customHeight="1">
      <c r="A5" s="67"/>
      <c r="B5" s="62"/>
      <c r="C5" s="62"/>
      <c r="D5" s="62"/>
      <c r="E5" s="62"/>
      <c r="F5" s="62"/>
      <c r="G5" s="62"/>
      <c r="H5" s="62"/>
      <c r="I5" s="62"/>
    </row>
    <row r="6" spans="1:10" ht="20.25" customHeight="1">
      <c r="A6" s="67"/>
      <c r="B6" s="62"/>
      <c r="C6" s="62"/>
      <c r="D6" s="62"/>
      <c r="E6" s="62"/>
      <c r="F6" s="62"/>
      <c r="G6" s="62"/>
      <c r="H6" s="62"/>
      <c r="I6" s="62"/>
    </row>
    <row r="7" spans="1:10" ht="14.25" customHeight="1">
      <c r="A7" s="67"/>
      <c r="B7" s="62"/>
      <c r="C7" s="62"/>
      <c r="D7" s="62"/>
      <c r="E7" s="62"/>
      <c r="F7" s="62"/>
      <c r="G7" s="62"/>
      <c r="H7" s="62"/>
      <c r="I7" s="62"/>
    </row>
    <row r="8" spans="1:10" ht="15.75" customHeight="1">
      <c r="A8" s="67"/>
      <c r="B8" s="62"/>
      <c r="C8" s="62"/>
      <c r="D8" s="62"/>
      <c r="E8" s="62"/>
      <c r="F8" s="62"/>
      <c r="G8" s="62"/>
      <c r="H8" s="62"/>
      <c r="I8" s="62"/>
    </row>
    <row r="9" spans="1:10" ht="15.75">
      <c r="A9" s="67"/>
      <c r="B9" s="62"/>
      <c r="C9" s="62"/>
      <c r="D9" s="62"/>
      <c r="E9" s="62"/>
      <c r="F9" s="62"/>
      <c r="G9" s="62"/>
      <c r="H9" s="62"/>
      <c r="I9" s="62"/>
    </row>
    <row r="10" spans="1:10" ht="15" customHeight="1">
      <c r="A10" s="62"/>
      <c r="B10" s="62"/>
      <c r="C10" s="62"/>
      <c r="D10" s="62"/>
      <c r="E10" s="62"/>
      <c r="F10" s="62"/>
      <c r="G10" s="62"/>
      <c r="H10" s="62"/>
      <c r="I10" s="62"/>
    </row>
    <row r="11" spans="1:10" ht="51.75" customHeight="1">
      <c r="A11" s="62"/>
      <c r="B11" s="62"/>
      <c r="C11" s="62"/>
      <c r="D11" s="62"/>
      <c r="E11" s="62"/>
      <c r="F11" s="62"/>
      <c r="G11" s="62"/>
      <c r="H11" s="62"/>
      <c r="I11" s="62"/>
    </row>
    <row r="12" spans="1:10" ht="43.5" customHeight="1">
      <c r="A12" s="62"/>
      <c r="B12" s="62"/>
      <c r="C12" s="62"/>
      <c r="D12" s="62"/>
      <c r="E12" s="62"/>
      <c r="F12" s="62"/>
      <c r="G12" s="62"/>
      <c r="H12" s="62"/>
      <c r="I12" s="62"/>
      <c r="J12" s="35"/>
    </row>
    <row r="13" spans="1:10" ht="41.25" customHeight="1">
      <c r="A13" s="62"/>
      <c r="B13" s="62"/>
      <c r="C13" s="62"/>
      <c r="D13" s="62"/>
      <c r="E13" s="62"/>
      <c r="F13" s="62"/>
      <c r="G13" s="62"/>
      <c r="H13" s="62"/>
      <c r="I13" s="62"/>
      <c r="J13" s="35"/>
    </row>
    <row r="14" spans="1:10" ht="26.25" customHeight="1">
      <c r="A14" s="62"/>
      <c r="B14" s="62"/>
      <c r="C14" s="62"/>
      <c r="D14" s="62"/>
      <c r="E14" s="62"/>
      <c r="F14" s="62"/>
      <c r="G14" s="62"/>
      <c r="H14" s="62"/>
      <c r="I14" s="62"/>
    </row>
    <row r="15" spans="1:10" ht="24.75" customHeight="1">
      <c r="A15" s="226" t="s">
        <v>16</v>
      </c>
      <c r="B15" s="226"/>
      <c r="C15" s="226"/>
      <c r="D15" s="226"/>
      <c r="E15" s="226"/>
      <c r="F15" s="226"/>
      <c r="G15" s="226"/>
      <c r="H15" s="226"/>
      <c r="I15" s="226"/>
      <c r="J15" s="36"/>
    </row>
    <row r="16" spans="1:10" ht="43.5" customHeight="1">
      <c r="A16" s="226" t="s">
        <v>17</v>
      </c>
      <c r="B16" s="226"/>
      <c r="C16" s="226"/>
      <c r="D16" s="226"/>
      <c r="E16" s="226"/>
      <c r="F16" s="226"/>
      <c r="G16" s="226"/>
      <c r="H16" s="226"/>
      <c r="I16" s="226"/>
    </row>
    <row r="17" spans="1:10" ht="36" customHeight="1">
      <c r="A17" s="103"/>
      <c r="B17" s="62"/>
      <c r="C17" s="62"/>
      <c r="D17" s="62"/>
      <c r="E17" s="62"/>
      <c r="F17" s="62"/>
      <c r="G17" s="62"/>
      <c r="H17" s="62"/>
      <c r="I17" s="62"/>
      <c r="J17" s="37"/>
    </row>
    <row r="18" spans="1:10" ht="39.75" customHeight="1">
      <c r="A18" s="227" t="s">
        <v>62</v>
      </c>
      <c r="B18" s="227"/>
      <c r="C18" s="227"/>
      <c r="D18" s="227"/>
      <c r="E18" s="227"/>
      <c r="F18" s="227"/>
      <c r="G18" s="227"/>
      <c r="H18" s="227"/>
      <c r="I18" s="227"/>
    </row>
    <row r="19" spans="1:10" ht="23.25">
      <c r="A19" s="117"/>
      <c r="B19" s="62"/>
      <c r="C19" s="62"/>
      <c r="D19" s="62"/>
      <c r="E19" s="62"/>
      <c r="F19" s="62"/>
      <c r="G19" s="62"/>
      <c r="H19" s="62"/>
      <c r="I19" s="62"/>
      <c r="J19" s="38"/>
    </row>
    <row r="20" spans="1:10" ht="22.5" customHeight="1">
      <c r="A20" s="228" t="s">
        <v>15</v>
      </c>
      <c r="B20" s="228"/>
      <c r="C20" s="228"/>
      <c r="D20" s="228"/>
      <c r="E20" s="228"/>
      <c r="F20" s="228"/>
      <c r="G20" s="228"/>
      <c r="H20" s="228"/>
      <c r="I20" s="228"/>
      <c r="J20" s="38"/>
    </row>
    <row r="21" spans="1:10">
      <c r="A21" s="62"/>
      <c r="B21" s="62"/>
      <c r="C21" s="62"/>
      <c r="D21" s="62"/>
      <c r="E21" s="62"/>
      <c r="F21" s="62"/>
      <c r="G21" s="62"/>
      <c r="H21" s="62"/>
      <c r="I21" s="62"/>
    </row>
    <row r="22" spans="1:10" ht="15.75">
      <c r="A22" s="62"/>
      <c r="B22" s="64"/>
      <c r="C22" s="62"/>
      <c r="D22" s="118"/>
      <c r="E22" s="63"/>
      <c r="F22" s="62"/>
      <c r="G22" s="62"/>
      <c r="H22" s="63"/>
      <c r="I22" s="62"/>
    </row>
    <row r="23" spans="1:10" ht="15.75">
      <c r="A23" s="62"/>
      <c r="B23" s="64"/>
      <c r="C23" s="62"/>
      <c r="D23" s="62"/>
      <c r="E23" s="63"/>
      <c r="F23" s="62"/>
      <c r="G23" s="62"/>
      <c r="H23" s="63"/>
      <c r="I23" s="62"/>
    </row>
    <row r="24" spans="1:10" ht="15.75">
      <c r="A24" s="62"/>
      <c r="B24" s="64"/>
      <c r="C24" s="62"/>
      <c r="D24" s="62"/>
      <c r="E24" s="63"/>
      <c r="F24" s="62"/>
      <c r="G24" s="62"/>
      <c r="H24" s="63"/>
      <c r="I24" s="62"/>
    </row>
    <row r="25" spans="1:10">
      <c r="A25" s="62"/>
      <c r="B25" s="62"/>
      <c r="C25" s="62"/>
      <c r="D25" s="62"/>
      <c r="E25" s="62"/>
      <c r="F25" s="62"/>
      <c r="G25" s="62"/>
      <c r="H25" s="62"/>
      <c r="I25" s="62"/>
    </row>
    <row r="26" spans="1:10" ht="15.75">
      <c r="A26" s="62"/>
      <c r="B26" s="119"/>
      <c r="C26" s="62"/>
      <c r="D26" s="62"/>
      <c r="E26" s="63"/>
      <c r="F26" s="62"/>
      <c r="G26" s="62"/>
      <c r="H26" s="63"/>
      <c r="I26" s="62"/>
    </row>
    <row r="27" spans="1:10" ht="21">
      <c r="A27" s="225" t="s">
        <v>61</v>
      </c>
      <c r="B27" s="225"/>
      <c r="C27" s="225"/>
      <c r="D27" s="225"/>
      <c r="E27" s="225"/>
      <c r="F27" s="225"/>
      <c r="G27" s="225"/>
      <c r="H27" s="225"/>
      <c r="I27" s="225"/>
    </row>
    <row r="28" spans="1:10" ht="18.75">
      <c r="A28" s="225" t="s">
        <v>39</v>
      </c>
      <c r="B28" s="225"/>
      <c r="C28" s="225"/>
      <c r="D28" s="225"/>
      <c r="E28" s="225"/>
      <c r="F28" s="225"/>
      <c r="G28" s="225"/>
      <c r="H28" s="225"/>
      <c r="I28" s="225"/>
    </row>
    <row r="29" spans="1:10">
      <c r="A29" s="62"/>
      <c r="B29" s="62"/>
      <c r="C29" s="62"/>
      <c r="D29" s="62"/>
      <c r="E29" s="62"/>
      <c r="F29" s="62"/>
      <c r="G29" s="62"/>
      <c r="H29" s="62"/>
      <c r="I29" s="62"/>
    </row>
    <row r="30" spans="1:10" ht="15.75">
      <c r="A30" s="62"/>
      <c r="B30" s="63"/>
      <c r="C30" s="64"/>
      <c r="D30" s="64"/>
      <c r="E30" s="63"/>
      <c r="F30" s="64"/>
      <c r="G30" s="64"/>
      <c r="H30" s="63"/>
      <c r="I30" s="64"/>
      <c r="J30" s="19"/>
    </row>
    <row r="31" spans="1:10" ht="15.75">
      <c r="B31" s="18"/>
      <c r="C31" s="19"/>
      <c r="D31" s="19"/>
      <c r="E31" s="18"/>
      <c r="F31" s="19"/>
      <c r="G31" s="19"/>
      <c r="H31" s="18"/>
      <c r="I31" s="19"/>
      <c r="J31" s="19"/>
    </row>
    <row r="32" spans="1:10" ht="15.75">
      <c r="B32" s="18"/>
      <c r="C32" s="19"/>
      <c r="D32" s="19"/>
      <c r="E32" s="18"/>
      <c r="F32" s="19"/>
      <c r="G32" s="19"/>
      <c r="H32" s="18"/>
      <c r="I32" s="19"/>
      <c r="J32" s="19"/>
    </row>
    <row r="33" spans="2:10" ht="15.75">
      <c r="B33" s="19"/>
      <c r="C33" s="19"/>
      <c r="D33" s="19"/>
      <c r="E33" s="19"/>
      <c r="F33" s="19"/>
      <c r="G33" s="19"/>
      <c r="H33" s="19"/>
      <c r="I33" s="19"/>
      <c r="J33" s="19"/>
    </row>
    <row r="34" spans="2:10" ht="15.75">
      <c r="B34" s="34"/>
      <c r="C34" s="19"/>
      <c r="D34" s="19"/>
      <c r="E34" s="18"/>
      <c r="F34" s="19"/>
      <c r="G34" s="19"/>
      <c r="H34" s="18"/>
      <c r="I34" s="19"/>
      <c r="J34" s="19"/>
    </row>
    <row r="35" spans="2:10" ht="15.75">
      <c r="B35" s="19"/>
      <c r="C35" s="19"/>
      <c r="D35" s="19"/>
      <c r="E35" s="19"/>
      <c r="F35" s="19"/>
      <c r="G35" s="19"/>
      <c r="H35" s="18"/>
      <c r="I35" s="19"/>
      <c r="J35" s="19"/>
    </row>
    <row r="36" spans="2:10" ht="15.75">
      <c r="B36" s="34"/>
      <c r="C36" s="19"/>
      <c r="D36" s="19"/>
      <c r="E36" s="18"/>
      <c r="F36" s="19"/>
      <c r="G36" s="19"/>
      <c r="H36" s="18"/>
      <c r="I36" s="19"/>
      <c r="J36" s="19"/>
    </row>
    <row r="37" spans="2:10" ht="15.75">
      <c r="B37" s="19"/>
      <c r="C37" s="19"/>
      <c r="D37" s="19"/>
      <c r="E37" s="19"/>
      <c r="F37" s="19"/>
      <c r="G37" s="19"/>
      <c r="H37" s="19"/>
      <c r="I37" s="19"/>
      <c r="J37" s="19"/>
    </row>
    <row r="38" spans="2:10" ht="15.75">
      <c r="B38" s="19"/>
      <c r="C38" s="19"/>
      <c r="D38" s="19"/>
      <c r="E38" s="19"/>
      <c r="F38" s="19"/>
      <c r="G38" s="19"/>
      <c r="H38" s="19"/>
      <c r="I38" s="19"/>
      <c r="J38" s="19"/>
    </row>
    <row r="39" spans="2:10" ht="15.75">
      <c r="B39" s="19"/>
      <c r="C39" s="19"/>
      <c r="D39" s="19"/>
      <c r="E39" s="19"/>
      <c r="F39" s="19"/>
      <c r="G39" s="19"/>
      <c r="H39" s="19"/>
      <c r="I39" s="19"/>
      <c r="J39" s="19"/>
    </row>
    <row r="40" spans="2:10" ht="15.75">
      <c r="B40" s="19"/>
      <c r="C40" s="19"/>
      <c r="D40" s="19"/>
      <c r="E40" s="19"/>
      <c r="F40" s="19"/>
      <c r="G40" s="19"/>
      <c r="H40" s="19"/>
      <c r="I40" s="19"/>
      <c r="J40" s="19"/>
    </row>
    <row r="41" spans="2:10" ht="15.7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.7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.75">
      <c r="B43" s="19"/>
      <c r="C43" s="19"/>
      <c r="D43" s="19"/>
      <c r="E43" s="19"/>
      <c r="F43" s="19"/>
      <c r="G43" s="19"/>
      <c r="H43" s="19"/>
      <c r="I43" s="19"/>
      <c r="J43" s="19"/>
    </row>
    <row r="44" spans="2:10" ht="15.75">
      <c r="B44" s="19"/>
      <c r="C44" s="19"/>
      <c r="D44" s="19"/>
      <c r="E44" s="19"/>
      <c r="F44" s="19"/>
      <c r="G44" s="19"/>
      <c r="H44" s="19"/>
      <c r="I44" s="19"/>
      <c r="J44" s="19"/>
    </row>
    <row r="45" spans="2:10" ht="15.75">
      <c r="B45" s="19"/>
      <c r="C45" s="19"/>
      <c r="D45" s="19"/>
      <c r="E45" s="19"/>
      <c r="F45" s="19"/>
      <c r="G45" s="19"/>
      <c r="H45" s="19"/>
      <c r="I45" s="19"/>
      <c r="J45" s="19"/>
    </row>
    <row r="46" spans="2:10" ht="15.75">
      <c r="B46" s="19"/>
      <c r="C46" s="19"/>
      <c r="D46" s="19"/>
      <c r="E46" s="19"/>
      <c r="F46" s="19"/>
      <c r="G46" s="19"/>
      <c r="H46" s="19"/>
      <c r="I46" s="19"/>
      <c r="J46" s="19"/>
    </row>
    <row r="47" spans="2:10" ht="15.75">
      <c r="B47" s="19"/>
      <c r="C47" s="19"/>
      <c r="D47" s="19"/>
      <c r="E47" s="19"/>
      <c r="F47" s="19"/>
      <c r="G47" s="19"/>
      <c r="H47" s="19"/>
      <c r="I47" s="19"/>
      <c r="J47" s="19"/>
    </row>
    <row r="48" spans="2:10" ht="15.75">
      <c r="B48" s="19"/>
      <c r="C48" s="19"/>
      <c r="D48" s="19"/>
      <c r="E48" s="19"/>
      <c r="F48" s="19"/>
      <c r="G48" s="19"/>
      <c r="H48" s="19"/>
      <c r="I48" s="19"/>
      <c r="J48" s="19"/>
    </row>
    <row r="49" spans="2:10" ht="15.75">
      <c r="B49" s="19"/>
      <c r="C49" s="19"/>
      <c r="D49" s="19"/>
      <c r="E49" s="19"/>
      <c r="F49" s="19"/>
      <c r="G49" s="19"/>
      <c r="H49" s="19"/>
      <c r="I49" s="19"/>
      <c r="J49" s="19"/>
    </row>
    <row r="50" spans="2:10" ht="15.75">
      <c r="B50" s="19"/>
      <c r="C50" s="19"/>
      <c r="D50" s="19"/>
      <c r="E50" s="19"/>
      <c r="F50" s="19"/>
      <c r="G50" s="19"/>
      <c r="H50" s="19"/>
      <c r="I50" s="19"/>
      <c r="J50" s="19"/>
    </row>
    <row r="51" spans="2:10" ht="15.75">
      <c r="B51" s="19"/>
      <c r="C51" s="19"/>
      <c r="D51" s="19"/>
      <c r="E51" s="19"/>
      <c r="F51" s="19"/>
      <c r="G51" s="19"/>
      <c r="H51" s="19"/>
      <c r="I51" s="19"/>
      <c r="J51" s="19"/>
    </row>
    <row r="52" spans="2:10" ht="15.75">
      <c r="B52" s="19"/>
      <c r="C52" s="19"/>
      <c r="D52" s="19"/>
      <c r="E52" s="19"/>
      <c r="F52" s="19"/>
      <c r="G52" s="19"/>
      <c r="H52" s="19"/>
      <c r="I52" s="19"/>
      <c r="J52" s="19"/>
    </row>
    <row r="53" spans="2:10" ht="15.75">
      <c r="B53" s="19"/>
      <c r="C53" s="19"/>
      <c r="D53" s="19"/>
      <c r="E53" s="19"/>
      <c r="F53" s="19"/>
      <c r="G53" s="19"/>
      <c r="H53" s="19"/>
      <c r="I53" s="19"/>
      <c r="J53" s="19"/>
    </row>
    <row r="54" spans="2:10" ht="15.75">
      <c r="B54" s="19"/>
      <c r="C54" s="19"/>
      <c r="D54" s="19"/>
      <c r="E54" s="19"/>
      <c r="F54" s="19"/>
      <c r="G54" s="19"/>
      <c r="H54" s="19"/>
      <c r="I54" s="19"/>
      <c r="J54" s="19"/>
    </row>
    <row r="55" spans="2:10" ht="15.75">
      <c r="B55" s="19"/>
      <c r="C55" s="19"/>
      <c r="D55" s="19"/>
      <c r="E55" s="19"/>
      <c r="F55" s="19"/>
      <c r="G55" s="19"/>
      <c r="H55" s="19"/>
      <c r="I55" s="19"/>
      <c r="J55" s="19"/>
    </row>
    <row r="56" spans="2:10" ht="15.75">
      <c r="B56" s="19"/>
      <c r="C56" s="19"/>
      <c r="D56" s="19"/>
      <c r="E56" s="19"/>
      <c r="F56" s="19"/>
      <c r="G56" s="19"/>
      <c r="H56" s="19"/>
      <c r="I56" s="19"/>
      <c r="J56" s="19"/>
    </row>
    <row r="57" spans="2:10" ht="15.75">
      <c r="B57" s="19"/>
      <c r="C57" s="19"/>
      <c r="D57" s="19"/>
      <c r="E57" s="19"/>
      <c r="F57" s="19"/>
      <c r="G57" s="19"/>
      <c r="H57" s="19"/>
      <c r="I57" s="19"/>
      <c r="J57" s="19"/>
    </row>
    <row r="58" spans="2:10" ht="15.75">
      <c r="B58" s="19"/>
      <c r="C58" s="19"/>
      <c r="D58" s="19"/>
      <c r="E58" s="19"/>
      <c r="F58" s="19"/>
      <c r="G58" s="19"/>
      <c r="H58" s="19"/>
      <c r="I58" s="19"/>
      <c r="J58" s="19"/>
    </row>
    <row r="59" spans="2:10" ht="15.75">
      <c r="B59" s="19"/>
      <c r="C59" s="19"/>
      <c r="D59" s="19"/>
      <c r="E59" s="19"/>
      <c r="F59" s="19"/>
      <c r="G59" s="19"/>
      <c r="H59" s="19"/>
      <c r="I59" s="19"/>
      <c r="J59" s="19"/>
    </row>
    <row r="60" spans="2:10" ht="15.75">
      <c r="B60" s="19"/>
      <c r="C60" s="19"/>
      <c r="D60" s="19"/>
      <c r="E60" s="19"/>
      <c r="F60" s="19"/>
      <c r="G60" s="19"/>
      <c r="H60" s="19"/>
      <c r="I60" s="19"/>
      <c r="J60" s="19"/>
    </row>
    <row r="61" spans="2:10" ht="15.75">
      <c r="B61" s="19"/>
      <c r="C61" s="19"/>
      <c r="D61" s="19"/>
      <c r="E61" s="19"/>
      <c r="F61" s="19"/>
      <c r="G61" s="19"/>
      <c r="H61" s="19"/>
      <c r="I61" s="19"/>
      <c r="J61" s="19"/>
    </row>
    <row r="62" spans="2:10" ht="15.75">
      <c r="B62" s="19"/>
      <c r="C62" s="19"/>
      <c r="D62" s="19"/>
      <c r="E62" s="19"/>
      <c r="F62" s="19"/>
      <c r="G62" s="19"/>
      <c r="H62" s="19"/>
      <c r="I62" s="19"/>
      <c r="J62" s="19"/>
    </row>
    <row r="63" spans="2:10" ht="15.75">
      <c r="B63" s="19"/>
      <c r="C63" s="19"/>
      <c r="D63" s="19"/>
      <c r="E63" s="19"/>
      <c r="F63" s="19"/>
      <c r="G63" s="19"/>
      <c r="H63" s="19"/>
      <c r="I63" s="19"/>
      <c r="J63" s="19"/>
    </row>
    <row r="64" spans="2:10" ht="15.75">
      <c r="B64" s="19"/>
      <c r="C64" s="19"/>
      <c r="D64" s="19"/>
      <c r="E64" s="19"/>
      <c r="F64" s="19"/>
      <c r="G64" s="19"/>
      <c r="H64" s="19"/>
      <c r="I64" s="19"/>
      <c r="J64" s="19"/>
    </row>
    <row r="65" spans="2:10" ht="15.75">
      <c r="B65" s="19"/>
      <c r="C65" s="19"/>
      <c r="D65" s="19"/>
      <c r="E65" s="19"/>
      <c r="F65" s="19"/>
      <c r="G65" s="19"/>
      <c r="H65" s="19"/>
      <c r="I65" s="19"/>
      <c r="J65" s="19"/>
    </row>
    <row r="66" spans="2:10" ht="15.75">
      <c r="B66" s="19"/>
      <c r="C66" s="19"/>
      <c r="D66" s="19"/>
      <c r="E66" s="19"/>
      <c r="F66" s="19"/>
      <c r="G66" s="19"/>
      <c r="H66" s="19"/>
      <c r="I66" s="19"/>
      <c r="J66" s="19"/>
    </row>
    <row r="67" spans="2:10" ht="15.75">
      <c r="B67" s="19"/>
      <c r="C67" s="19"/>
      <c r="D67" s="19"/>
      <c r="E67" s="19"/>
      <c r="F67" s="19"/>
      <c r="G67" s="19"/>
      <c r="H67" s="19"/>
      <c r="I67" s="19"/>
      <c r="J67" s="19"/>
    </row>
    <row r="68" spans="2:10" ht="15.75">
      <c r="B68" s="19"/>
      <c r="C68" s="19"/>
      <c r="D68" s="19"/>
      <c r="E68" s="19"/>
      <c r="F68" s="19"/>
      <c r="G68" s="19"/>
      <c r="H68" s="19"/>
      <c r="I68" s="19"/>
      <c r="J68" s="19"/>
    </row>
    <row r="69" spans="2:10" ht="15.75">
      <c r="B69" s="19"/>
      <c r="C69" s="19"/>
      <c r="D69" s="19"/>
      <c r="E69" s="19"/>
      <c r="F69" s="19"/>
      <c r="G69" s="19"/>
      <c r="H69" s="19"/>
      <c r="I69" s="19"/>
      <c r="J69" s="19"/>
    </row>
    <row r="70" spans="2:10" ht="15.75">
      <c r="B70" s="19"/>
      <c r="C70" s="19"/>
      <c r="D70" s="19"/>
      <c r="E70" s="19"/>
      <c r="F70" s="19"/>
      <c r="G70" s="19"/>
      <c r="H70" s="19"/>
      <c r="I70" s="19"/>
      <c r="J70" s="19"/>
    </row>
  </sheetData>
  <mergeCells count="8">
    <mergeCell ref="A27:I27"/>
    <mergeCell ref="A28:I28"/>
    <mergeCell ref="A1:I1"/>
    <mergeCell ref="A2:I2"/>
    <mergeCell ref="A15:I15"/>
    <mergeCell ref="A16:I16"/>
    <mergeCell ref="A18:I18"/>
    <mergeCell ref="A20:I20"/>
  </mergeCells>
  <phoneticPr fontId="14" type="noConversion"/>
  <pageMargins left="0.95833333333333337" right="0.7" top="1.1458333333333333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2:L40"/>
  <sheetViews>
    <sheetView tabSelected="1" zoomScale="75" zoomScaleNormal="75" workbookViewId="0">
      <selection activeCell="I17" sqref="I17"/>
    </sheetView>
  </sheetViews>
  <sheetFormatPr defaultRowHeight="12.75"/>
  <cols>
    <col min="4" max="4" width="13" customWidth="1"/>
    <col min="5" max="5" width="10.28515625" customWidth="1"/>
  </cols>
  <sheetData>
    <row r="2" spans="1:12" ht="37.5" customHeight="1">
      <c r="I2" s="66"/>
    </row>
    <row r="8" spans="1:12" ht="15.75">
      <c r="K8" s="19"/>
      <c r="L8" s="19"/>
    </row>
    <row r="9" spans="1:12" ht="45.75" customHeight="1">
      <c r="A9" s="229" t="s">
        <v>151</v>
      </c>
      <c r="B9" s="229"/>
      <c r="C9" s="229"/>
      <c r="D9" s="229"/>
      <c r="E9" s="229"/>
      <c r="F9" s="229"/>
      <c r="G9" s="229"/>
      <c r="H9" s="229"/>
    </row>
    <row r="10" spans="1:12" ht="15.75">
      <c r="E10" s="19"/>
    </row>
    <row r="12" spans="1:12" ht="21">
      <c r="B12" s="61" t="s">
        <v>23</v>
      </c>
      <c r="C12" s="62"/>
      <c r="D12" s="62"/>
      <c r="E12" s="62"/>
      <c r="F12" s="62"/>
      <c r="G12" s="62"/>
      <c r="H12" s="62"/>
    </row>
    <row r="13" spans="1:12">
      <c r="B13" s="62"/>
      <c r="C13" s="62"/>
      <c r="D13" s="62"/>
      <c r="E13" s="62"/>
      <c r="F13" s="62"/>
      <c r="G13" s="62"/>
      <c r="H13" s="62"/>
    </row>
    <row r="14" spans="1:12" ht="15.75">
      <c r="B14" s="63" t="s">
        <v>41</v>
      </c>
      <c r="C14" s="62"/>
      <c r="D14" s="62"/>
      <c r="E14" s="63" t="s">
        <v>66</v>
      </c>
      <c r="F14" s="62"/>
      <c r="G14" s="64" t="s">
        <v>40</v>
      </c>
      <c r="H14" s="62"/>
    </row>
    <row r="15" spans="1:12" ht="15.75">
      <c r="B15" s="210" t="s">
        <v>150</v>
      </c>
      <c r="D15" s="62"/>
      <c r="E15" s="63" t="s">
        <v>118</v>
      </c>
      <c r="F15" s="62"/>
      <c r="G15" s="64" t="s">
        <v>11</v>
      </c>
      <c r="H15" s="62"/>
      <c r="I15" s="19"/>
      <c r="J15" s="19"/>
      <c r="K15" s="19"/>
    </row>
    <row r="16" spans="1:12" ht="15.75">
      <c r="B16" s="63" t="s">
        <v>132</v>
      </c>
      <c r="C16" s="62"/>
      <c r="D16" s="62"/>
      <c r="E16" s="63" t="s">
        <v>66</v>
      </c>
      <c r="F16" s="62"/>
      <c r="G16" s="64" t="s">
        <v>11</v>
      </c>
      <c r="H16" s="62"/>
      <c r="I16" s="19"/>
      <c r="J16" s="19"/>
      <c r="K16" s="19"/>
    </row>
    <row r="17" spans="2:11" ht="15.75">
      <c r="B17" s="63"/>
      <c r="C17" s="62"/>
      <c r="D17" s="62"/>
      <c r="E17" s="63"/>
      <c r="F17" s="62"/>
      <c r="G17" s="64"/>
      <c r="H17" s="62"/>
      <c r="J17" s="19"/>
      <c r="K17" s="19"/>
    </row>
    <row r="18" spans="2:11" ht="21">
      <c r="B18" s="61" t="s">
        <v>18</v>
      </c>
      <c r="C18" s="62"/>
      <c r="D18" s="62"/>
      <c r="E18" s="62"/>
      <c r="F18" s="62"/>
      <c r="G18" s="62"/>
      <c r="H18" s="62"/>
      <c r="J18" s="19"/>
      <c r="K18" s="19"/>
    </row>
    <row r="19" spans="2:11" ht="15.75">
      <c r="B19" s="62"/>
      <c r="C19" s="62"/>
      <c r="D19" s="62"/>
      <c r="E19" s="62"/>
      <c r="F19" s="62"/>
      <c r="G19" s="62"/>
      <c r="H19" s="62"/>
      <c r="J19" s="19"/>
      <c r="K19" s="19"/>
    </row>
    <row r="20" spans="2:11" ht="15.75">
      <c r="B20" s="63" t="s">
        <v>43</v>
      </c>
      <c r="C20" s="62"/>
      <c r="D20" s="62"/>
      <c r="E20" s="63" t="s">
        <v>44</v>
      </c>
      <c r="F20" s="62"/>
      <c r="G20" s="62"/>
      <c r="H20" s="62"/>
      <c r="I20" s="19"/>
      <c r="J20" s="19"/>
      <c r="K20" s="19"/>
    </row>
    <row r="21" spans="2:11" ht="15.75">
      <c r="B21" s="62"/>
      <c r="C21" s="62"/>
      <c r="D21" s="62"/>
      <c r="E21" s="62"/>
      <c r="F21" s="62"/>
      <c r="G21" s="62"/>
      <c r="H21" s="62"/>
      <c r="I21" s="19"/>
      <c r="J21" s="19"/>
      <c r="K21" s="19"/>
    </row>
    <row r="22" spans="2:11" ht="21">
      <c r="B22" s="61" t="s">
        <v>12</v>
      </c>
      <c r="C22" s="62"/>
      <c r="D22" s="62"/>
      <c r="E22" s="62"/>
      <c r="F22" s="62"/>
      <c r="G22" s="62"/>
      <c r="H22" s="62"/>
      <c r="I22" s="19"/>
      <c r="J22" s="19"/>
      <c r="K22" s="19"/>
    </row>
    <row r="23" spans="2:11" ht="15.75">
      <c r="B23" s="62"/>
      <c r="C23" s="62"/>
      <c r="D23" s="62"/>
      <c r="E23" s="62"/>
      <c r="F23" s="62"/>
      <c r="G23" s="62"/>
      <c r="H23" s="62"/>
      <c r="I23" s="19"/>
      <c r="J23" s="19"/>
      <c r="K23" s="19"/>
    </row>
    <row r="24" spans="2:11" ht="15.75">
      <c r="B24" s="63" t="s">
        <v>45</v>
      </c>
      <c r="C24" s="64"/>
      <c r="D24" s="64"/>
      <c r="E24" s="63" t="s">
        <v>42</v>
      </c>
      <c r="F24" s="62"/>
      <c r="G24" s="63" t="s">
        <v>13</v>
      </c>
      <c r="H24" s="62"/>
      <c r="I24" s="19"/>
      <c r="J24" s="19"/>
      <c r="K24" s="19"/>
    </row>
    <row r="25" spans="2:11" ht="15.75">
      <c r="B25" s="63" t="s">
        <v>46</v>
      </c>
      <c r="C25" s="62"/>
      <c r="D25" s="62"/>
      <c r="E25" s="63" t="s">
        <v>42</v>
      </c>
      <c r="F25" s="62"/>
      <c r="G25" s="63" t="s">
        <v>14</v>
      </c>
      <c r="H25" s="62"/>
    </row>
    <row r="26" spans="2:11" ht="15.75">
      <c r="B26" s="230" t="s">
        <v>149</v>
      </c>
      <c r="C26" s="230"/>
      <c r="D26" s="230"/>
      <c r="E26" s="210" t="s">
        <v>42</v>
      </c>
      <c r="F26" s="62"/>
      <c r="G26" s="63" t="s">
        <v>14</v>
      </c>
      <c r="H26" s="62"/>
    </row>
    <row r="27" spans="2:11" ht="15.75">
      <c r="B27" s="64"/>
      <c r="C27" s="64"/>
      <c r="D27" s="64"/>
      <c r="E27" s="64"/>
      <c r="F27" s="64"/>
      <c r="G27" s="64"/>
      <c r="H27" s="64"/>
    </row>
    <row r="28" spans="2:11" ht="21">
      <c r="B28" s="61" t="s">
        <v>47</v>
      </c>
      <c r="C28" s="62"/>
      <c r="D28" s="62"/>
      <c r="E28" s="62"/>
      <c r="F28" s="62"/>
      <c r="G28" s="62"/>
      <c r="H28" s="62"/>
      <c r="I28" s="19"/>
      <c r="J28" s="19"/>
      <c r="K28" s="19"/>
    </row>
    <row r="29" spans="2:11" ht="15.75">
      <c r="B29" s="64"/>
      <c r="C29" s="64"/>
      <c r="D29" s="64"/>
      <c r="E29" s="64"/>
      <c r="F29" s="64"/>
      <c r="G29" s="64"/>
      <c r="H29" s="64"/>
      <c r="I29" s="19"/>
      <c r="J29" s="19"/>
      <c r="K29" s="19"/>
    </row>
    <row r="30" spans="2:11" ht="15.75">
      <c r="B30" s="63" t="s">
        <v>48</v>
      </c>
      <c r="C30" s="64"/>
      <c r="D30" s="64"/>
      <c r="E30" s="63" t="s">
        <v>42</v>
      </c>
      <c r="F30" s="62"/>
      <c r="G30" s="62"/>
      <c r="H30" s="62"/>
      <c r="I30" s="19"/>
      <c r="J30" s="19"/>
      <c r="K30" s="19"/>
    </row>
    <row r="31" spans="2:11" ht="15.75">
      <c r="B31" s="18"/>
      <c r="C31" s="19"/>
      <c r="D31" s="19"/>
      <c r="E31" s="18"/>
      <c r="F31" s="19"/>
      <c r="G31" s="19"/>
      <c r="H31" s="19"/>
      <c r="I31" s="19"/>
      <c r="J31" s="19"/>
      <c r="K31" s="19"/>
    </row>
    <row r="32" spans="2:11" ht="15.75"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2:11" ht="15.75"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2:11" ht="15.75"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2:11" ht="15.75"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2:11" ht="15.75"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2:11" ht="15.75"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2:11" ht="15.75"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2:11" ht="15.75"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2:11" ht="15.75">
      <c r="B40" s="19"/>
      <c r="C40" s="19"/>
      <c r="D40" s="19"/>
      <c r="E40" s="19"/>
      <c r="F40" s="19"/>
      <c r="G40" s="19"/>
      <c r="H40" s="19"/>
      <c r="I40" s="19"/>
      <c r="J40" s="19"/>
      <c r="K40" s="19"/>
    </row>
  </sheetData>
  <mergeCells count="2">
    <mergeCell ref="A9:H9"/>
    <mergeCell ref="B26:D26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/>
  <dimension ref="A1:U42"/>
  <sheetViews>
    <sheetView topLeftCell="A13" zoomScaleNormal="100" zoomScaleSheetLayoutView="75" workbookViewId="0">
      <selection activeCell="K5" sqref="K5:L5"/>
    </sheetView>
  </sheetViews>
  <sheetFormatPr defaultRowHeight="12.75"/>
  <cols>
    <col min="1" max="1" width="4" customWidth="1"/>
    <col min="2" max="2" width="4.140625" customWidth="1"/>
    <col min="3" max="3" width="4.85546875" style="31" customWidth="1"/>
    <col min="4" max="4" width="31.7109375" customWidth="1"/>
    <col min="5" max="5" width="8.7109375" customWidth="1"/>
    <col min="6" max="6" width="10" customWidth="1"/>
    <col min="7" max="11" width="5.7109375" customWidth="1"/>
    <col min="12" max="12" width="7.85546875" customWidth="1"/>
    <col min="13" max="13" width="7.85546875" style="16" customWidth="1"/>
    <col min="14" max="14" width="6.42578125" style="16" customWidth="1"/>
    <col min="15" max="15" width="7.140625" customWidth="1"/>
  </cols>
  <sheetData>
    <row r="1" spans="2:21" s="1" customFormat="1" ht="18.75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193</v>
      </c>
      <c r="L1" s="231"/>
      <c r="M1" s="69"/>
      <c r="O1" s="3"/>
      <c r="P1" s="4"/>
      <c r="Q1"/>
    </row>
    <row r="2" spans="2:21" s="1" customFormat="1" ht="18.75" customHeight="1"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70" t="s">
        <v>203</v>
      </c>
      <c r="L2" s="71"/>
      <c r="M2" s="69"/>
      <c r="O2" s="6"/>
      <c r="P2" s="7"/>
    </row>
    <row r="3" spans="2:21" s="1" customFormat="1" ht="19.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69"/>
      <c r="L3" s="69"/>
      <c r="M3" s="69"/>
      <c r="O3" s="8"/>
      <c r="P3" s="4"/>
    </row>
    <row r="4" spans="2:21" s="1" customFormat="1" ht="21.7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K4" s="72" t="s">
        <v>229</v>
      </c>
      <c r="L4" s="69"/>
      <c r="M4" s="69"/>
      <c r="O4" s="9"/>
      <c r="P4" s="4"/>
    </row>
    <row r="5" spans="2:21" s="1" customFormat="1" ht="21.75" customHeight="1">
      <c r="B5" s="68"/>
      <c r="C5" s="68"/>
      <c r="D5" s="68"/>
      <c r="E5" s="68"/>
      <c r="F5" s="68"/>
      <c r="G5" s="68"/>
      <c r="H5" s="68"/>
      <c r="I5" s="68"/>
      <c r="J5" s="69"/>
      <c r="K5" s="251" t="s">
        <v>21</v>
      </c>
      <c r="L5" s="251"/>
      <c r="M5" s="68" t="s">
        <v>189</v>
      </c>
      <c r="O5" s="9"/>
      <c r="P5" s="4"/>
    </row>
    <row r="6" spans="2:21" s="1" customFormat="1" ht="21.75" customHeight="1">
      <c r="B6" s="248" t="s">
        <v>20</v>
      </c>
      <c r="C6" s="248"/>
      <c r="D6" s="248"/>
      <c r="E6" s="248"/>
      <c r="F6" s="248"/>
      <c r="G6" s="248"/>
      <c r="H6" s="248"/>
      <c r="I6" s="248"/>
      <c r="J6" s="248"/>
      <c r="K6" s="251" t="s">
        <v>22</v>
      </c>
      <c r="L6" s="251"/>
      <c r="M6" s="68" t="s">
        <v>190</v>
      </c>
      <c r="O6" s="9"/>
      <c r="P6" s="4"/>
    </row>
    <row r="7" spans="2:21" s="1" customFormat="1" ht="28.5" customHeight="1">
      <c r="B7" s="238" t="s">
        <v>2</v>
      </c>
      <c r="C7" s="238"/>
      <c r="D7" s="238"/>
      <c r="E7" s="238"/>
      <c r="F7" s="238"/>
      <c r="G7" s="238"/>
      <c r="H7" s="238"/>
      <c r="I7" s="238"/>
      <c r="J7" s="238"/>
      <c r="K7" s="75"/>
      <c r="L7" s="69"/>
      <c r="M7" s="69"/>
      <c r="N7" s="41"/>
      <c r="O7" s="8"/>
      <c r="P7" s="4"/>
    </row>
    <row r="8" spans="2:21" s="1" customFormat="1" ht="20.25" customHeight="1">
      <c r="B8" s="238" t="s">
        <v>57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41"/>
      <c r="O8" s="8"/>
      <c r="P8" s="4"/>
      <c r="U8" s="41"/>
    </row>
    <row r="9" spans="2:21" s="1" customFormat="1" ht="19.5" thickBot="1">
      <c r="C9" s="2"/>
      <c r="D9" s="10"/>
      <c r="E9" s="11"/>
      <c r="F9" s="11"/>
      <c r="G9" s="11"/>
      <c r="H9" s="12"/>
      <c r="I9" s="5"/>
      <c r="J9" s="5"/>
      <c r="K9" s="5"/>
      <c r="L9" s="5"/>
      <c r="M9" s="13"/>
      <c r="N9" s="14"/>
      <c r="O9" s="3"/>
      <c r="P9" s="4"/>
    </row>
    <row r="10" spans="2:21" ht="15.75" customHeight="1">
      <c r="B10" s="244" t="s">
        <v>9</v>
      </c>
      <c r="C10" s="246" t="s">
        <v>10</v>
      </c>
      <c r="D10" s="234" t="s">
        <v>3</v>
      </c>
      <c r="E10" s="236" t="s">
        <v>36</v>
      </c>
      <c r="F10" s="236" t="s">
        <v>19</v>
      </c>
      <c r="G10" s="234" t="s">
        <v>4</v>
      </c>
      <c r="H10" s="234"/>
      <c r="I10" s="234"/>
      <c r="J10" s="249" t="s">
        <v>5</v>
      </c>
      <c r="K10" s="250"/>
      <c r="L10" s="239" t="s">
        <v>6</v>
      </c>
      <c r="M10" s="242" t="s">
        <v>7</v>
      </c>
      <c r="N10"/>
    </row>
    <row r="11" spans="2:21" ht="18" customHeight="1" thickBot="1">
      <c r="B11" s="245"/>
      <c r="C11" s="247"/>
      <c r="D11" s="235"/>
      <c r="E11" s="237"/>
      <c r="F11" s="237"/>
      <c r="G11" s="120">
        <v>1</v>
      </c>
      <c r="H11" s="120">
        <v>2</v>
      </c>
      <c r="I11" s="120">
        <v>3</v>
      </c>
      <c r="J11" s="120">
        <v>1</v>
      </c>
      <c r="K11" s="120">
        <v>2</v>
      </c>
      <c r="L11" s="240"/>
      <c r="M11" s="243"/>
      <c r="N11"/>
    </row>
    <row r="12" spans="2:21" ht="15.75">
      <c r="B12" s="76">
        <f t="shared" ref="B12:B31" si="0">B11+1</f>
        <v>1</v>
      </c>
      <c r="C12" s="155">
        <v>33</v>
      </c>
      <c r="D12" s="211" t="s">
        <v>152</v>
      </c>
      <c r="E12" s="156" t="s">
        <v>115</v>
      </c>
      <c r="F12" s="156" t="s">
        <v>66</v>
      </c>
      <c r="G12" s="126">
        <v>178</v>
      </c>
      <c r="H12" s="77">
        <v>180</v>
      </c>
      <c r="I12" s="77">
        <v>160</v>
      </c>
      <c r="J12" s="77"/>
      <c r="K12" s="77"/>
      <c r="L12" s="79">
        <f t="shared" ref="L12:L31" si="1">SUM(G12:I12)</f>
        <v>518</v>
      </c>
      <c r="M12" s="80">
        <v>1</v>
      </c>
    </row>
    <row r="13" spans="2:21" ht="15.75">
      <c r="B13" s="81">
        <f t="shared" si="0"/>
        <v>2</v>
      </c>
      <c r="C13" s="134">
        <v>11</v>
      </c>
      <c r="D13" s="212" t="s">
        <v>153</v>
      </c>
      <c r="E13" s="136" t="s">
        <v>67</v>
      </c>
      <c r="F13" s="136" t="s">
        <v>66</v>
      </c>
      <c r="G13" s="123">
        <v>180</v>
      </c>
      <c r="H13" s="83">
        <v>84</v>
      </c>
      <c r="I13" s="83">
        <v>180</v>
      </c>
      <c r="J13" s="83"/>
      <c r="K13" s="83"/>
      <c r="L13" s="84">
        <f t="shared" si="1"/>
        <v>444</v>
      </c>
      <c r="M13" s="85">
        <v>2</v>
      </c>
    </row>
    <row r="14" spans="2:21" ht="15.75">
      <c r="B14" s="81">
        <f t="shared" si="0"/>
        <v>3</v>
      </c>
      <c r="C14" s="139">
        <v>31</v>
      </c>
      <c r="D14" s="140" t="s">
        <v>154</v>
      </c>
      <c r="E14" s="127" t="s">
        <v>83</v>
      </c>
      <c r="F14" s="126" t="s">
        <v>66</v>
      </c>
      <c r="G14" s="128">
        <v>128</v>
      </c>
      <c r="H14" s="83">
        <v>134</v>
      </c>
      <c r="I14" s="83">
        <v>173</v>
      </c>
      <c r="J14" s="83"/>
      <c r="K14" s="83"/>
      <c r="L14" s="84">
        <f t="shared" si="1"/>
        <v>435</v>
      </c>
      <c r="M14" s="85">
        <v>3</v>
      </c>
    </row>
    <row r="15" spans="2:21" ht="15.75">
      <c r="B15" s="81">
        <f t="shared" si="0"/>
        <v>4</v>
      </c>
      <c r="C15" s="153">
        <v>64</v>
      </c>
      <c r="D15" s="213" t="s">
        <v>155</v>
      </c>
      <c r="E15" s="126" t="s">
        <v>117</v>
      </c>
      <c r="F15" s="126" t="s">
        <v>118</v>
      </c>
      <c r="G15" s="83">
        <v>57</v>
      </c>
      <c r="H15" s="83">
        <v>180</v>
      </c>
      <c r="I15" s="83">
        <v>180</v>
      </c>
      <c r="J15" s="83"/>
      <c r="K15" s="83"/>
      <c r="L15" s="84">
        <f t="shared" si="1"/>
        <v>417</v>
      </c>
      <c r="M15" s="85">
        <v>4</v>
      </c>
    </row>
    <row r="16" spans="2:21" ht="15.75">
      <c r="B16" s="81">
        <f t="shared" si="0"/>
        <v>5</v>
      </c>
      <c r="C16" s="137">
        <v>28</v>
      </c>
      <c r="D16" s="162" t="s">
        <v>156</v>
      </c>
      <c r="E16" s="128" t="s">
        <v>82</v>
      </c>
      <c r="F16" s="126" t="s">
        <v>66</v>
      </c>
      <c r="G16" s="124">
        <v>149</v>
      </c>
      <c r="H16" s="83">
        <v>127</v>
      </c>
      <c r="I16" s="83">
        <v>99</v>
      </c>
      <c r="J16" s="83"/>
      <c r="K16" s="83"/>
      <c r="L16" s="84">
        <f t="shared" si="1"/>
        <v>375</v>
      </c>
      <c r="M16" s="85">
        <v>5</v>
      </c>
    </row>
    <row r="17" spans="2:13" ht="15.75">
      <c r="B17" s="81">
        <f t="shared" si="0"/>
        <v>6</v>
      </c>
      <c r="C17" s="134">
        <v>14</v>
      </c>
      <c r="D17" s="212" t="s">
        <v>157</v>
      </c>
      <c r="E17" s="136" t="s">
        <v>70</v>
      </c>
      <c r="F17" s="136" t="s">
        <v>66</v>
      </c>
      <c r="G17" s="123">
        <v>180</v>
      </c>
      <c r="H17" s="83">
        <v>180</v>
      </c>
      <c r="I17" s="83" t="s">
        <v>120</v>
      </c>
      <c r="J17" s="83"/>
      <c r="K17" s="83"/>
      <c r="L17" s="84">
        <f t="shared" si="1"/>
        <v>360</v>
      </c>
      <c r="M17" s="85">
        <v>6</v>
      </c>
    </row>
    <row r="18" spans="2:13" ht="15.75">
      <c r="B18" s="81">
        <f t="shared" si="0"/>
        <v>7</v>
      </c>
      <c r="C18" s="134">
        <v>16</v>
      </c>
      <c r="D18" s="214" t="s">
        <v>158</v>
      </c>
      <c r="E18" s="126" t="s">
        <v>72</v>
      </c>
      <c r="F18" s="122" t="s">
        <v>73</v>
      </c>
      <c r="G18" s="126">
        <v>180</v>
      </c>
      <c r="H18" s="86">
        <v>0</v>
      </c>
      <c r="I18" s="86">
        <v>180</v>
      </c>
      <c r="J18" s="86"/>
      <c r="K18" s="86"/>
      <c r="L18" s="84">
        <f t="shared" si="1"/>
        <v>360</v>
      </c>
      <c r="M18" s="85">
        <v>7</v>
      </c>
    </row>
    <row r="19" spans="2:13" ht="15.75">
      <c r="B19" s="81">
        <f t="shared" si="0"/>
        <v>8</v>
      </c>
      <c r="C19" s="137">
        <v>27</v>
      </c>
      <c r="D19" s="162" t="s">
        <v>159</v>
      </c>
      <c r="E19" s="128" t="s">
        <v>81</v>
      </c>
      <c r="F19" s="126" t="s">
        <v>66</v>
      </c>
      <c r="G19" s="124">
        <v>180</v>
      </c>
      <c r="H19" s="86">
        <v>0</v>
      </c>
      <c r="I19" s="86">
        <v>180</v>
      </c>
      <c r="J19" s="86"/>
      <c r="K19" s="86"/>
      <c r="L19" s="84">
        <f t="shared" si="1"/>
        <v>360</v>
      </c>
      <c r="M19" s="85">
        <v>8</v>
      </c>
    </row>
    <row r="20" spans="2:13" ht="15.75">
      <c r="B20" s="81">
        <f t="shared" si="0"/>
        <v>9</v>
      </c>
      <c r="C20" s="134">
        <v>26</v>
      </c>
      <c r="D20" s="214" t="s">
        <v>160</v>
      </c>
      <c r="E20" s="122" t="s">
        <v>119</v>
      </c>
      <c r="F20" s="122" t="s">
        <v>80</v>
      </c>
      <c r="G20" s="123">
        <v>83</v>
      </c>
      <c r="H20" s="83">
        <v>180</v>
      </c>
      <c r="I20" s="83">
        <v>96</v>
      </c>
      <c r="J20" s="83"/>
      <c r="K20" s="83"/>
      <c r="L20" s="84">
        <f t="shared" si="1"/>
        <v>359</v>
      </c>
      <c r="M20" s="85">
        <v>9</v>
      </c>
    </row>
    <row r="21" spans="2:13" ht="15.75">
      <c r="B21" s="81">
        <f t="shared" si="0"/>
        <v>10</v>
      </c>
      <c r="C21" s="134">
        <v>13</v>
      </c>
      <c r="D21" s="212" t="s">
        <v>161</v>
      </c>
      <c r="E21" s="136" t="s">
        <v>69</v>
      </c>
      <c r="F21" s="136" t="s">
        <v>66</v>
      </c>
      <c r="G21" s="124">
        <v>105</v>
      </c>
      <c r="H21" s="83">
        <v>148</v>
      </c>
      <c r="I21" s="83">
        <v>93</v>
      </c>
      <c r="J21" s="83"/>
      <c r="K21" s="83"/>
      <c r="L21" s="84">
        <f t="shared" si="1"/>
        <v>346</v>
      </c>
      <c r="M21" s="85">
        <v>10</v>
      </c>
    </row>
    <row r="22" spans="2:13" ht="15.75">
      <c r="B22" s="81">
        <f t="shared" si="0"/>
        <v>11</v>
      </c>
      <c r="C22" s="134">
        <v>23</v>
      </c>
      <c r="D22" s="215" t="s">
        <v>162</v>
      </c>
      <c r="E22" s="126" t="s">
        <v>79</v>
      </c>
      <c r="F22" s="126" t="s">
        <v>66</v>
      </c>
      <c r="G22" s="126">
        <v>160</v>
      </c>
      <c r="H22" s="83">
        <v>180</v>
      </c>
      <c r="I22" s="83" t="s">
        <v>120</v>
      </c>
      <c r="J22" s="83"/>
      <c r="K22" s="83"/>
      <c r="L22" s="84">
        <f t="shared" si="1"/>
        <v>340</v>
      </c>
      <c r="M22" s="85">
        <v>11</v>
      </c>
    </row>
    <row r="23" spans="2:13" ht="15.75">
      <c r="B23" s="81">
        <f t="shared" si="0"/>
        <v>12</v>
      </c>
      <c r="C23" s="139">
        <v>30</v>
      </c>
      <c r="D23" s="140" t="s">
        <v>163</v>
      </c>
      <c r="E23" s="126" t="s">
        <v>116</v>
      </c>
      <c r="F23" s="126" t="s">
        <v>66</v>
      </c>
      <c r="G23" s="124">
        <v>111</v>
      </c>
      <c r="H23" s="87">
        <v>86</v>
      </c>
      <c r="I23" s="87">
        <v>137</v>
      </c>
      <c r="J23" s="87"/>
      <c r="K23" s="87"/>
      <c r="L23" s="84">
        <f t="shared" si="1"/>
        <v>334</v>
      </c>
      <c r="M23" s="85">
        <v>12</v>
      </c>
    </row>
    <row r="24" spans="2:13" ht="15.75">
      <c r="B24" s="81">
        <f t="shared" si="0"/>
        <v>13</v>
      </c>
      <c r="C24" s="134">
        <v>15</v>
      </c>
      <c r="D24" s="212" t="s">
        <v>165</v>
      </c>
      <c r="E24" s="136" t="s">
        <v>71</v>
      </c>
      <c r="F24" s="136" t="s">
        <v>66</v>
      </c>
      <c r="G24" s="83">
        <v>117</v>
      </c>
      <c r="H24" s="86">
        <v>102</v>
      </c>
      <c r="I24" s="86">
        <v>95</v>
      </c>
      <c r="J24" s="86"/>
      <c r="K24" s="86"/>
      <c r="L24" s="84">
        <f t="shared" si="1"/>
        <v>314</v>
      </c>
      <c r="M24" s="85">
        <v>13</v>
      </c>
    </row>
    <row r="25" spans="2:13" ht="15.75">
      <c r="B25" s="81">
        <f t="shared" si="0"/>
        <v>14</v>
      </c>
      <c r="C25" s="134">
        <v>10</v>
      </c>
      <c r="D25" s="212" t="s">
        <v>164</v>
      </c>
      <c r="E25" s="136" t="s">
        <v>65</v>
      </c>
      <c r="F25" s="136" t="s">
        <v>66</v>
      </c>
      <c r="G25" s="123">
        <v>51</v>
      </c>
      <c r="H25" s="86">
        <v>45</v>
      </c>
      <c r="I25" s="86">
        <v>180</v>
      </c>
      <c r="J25" s="86"/>
      <c r="K25" s="86"/>
      <c r="L25" s="84">
        <f t="shared" si="1"/>
        <v>276</v>
      </c>
      <c r="M25" s="85">
        <v>14</v>
      </c>
    </row>
    <row r="26" spans="2:13" ht="15.75">
      <c r="B26" s="81">
        <f t="shared" si="0"/>
        <v>15</v>
      </c>
      <c r="C26" s="134">
        <v>20</v>
      </c>
      <c r="D26" s="214" t="s">
        <v>166</v>
      </c>
      <c r="E26" s="122" t="s">
        <v>76</v>
      </c>
      <c r="F26" s="122" t="s">
        <v>66</v>
      </c>
      <c r="G26" s="123">
        <v>0</v>
      </c>
      <c r="H26" s="83">
        <v>88</v>
      </c>
      <c r="I26" s="83">
        <v>180</v>
      </c>
      <c r="J26" s="83"/>
      <c r="K26" s="83"/>
      <c r="L26" s="84">
        <f t="shared" si="1"/>
        <v>268</v>
      </c>
      <c r="M26" s="85">
        <v>15</v>
      </c>
    </row>
    <row r="27" spans="2:13" ht="15.75">
      <c r="B27" s="81">
        <f t="shared" si="0"/>
        <v>16</v>
      </c>
      <c r="C27" s="134">
        <v>22</v>
      </c>
      <c r="D27" s="212" t="s">
        <v>167</v>
      </c>
      <c r="E27" s="126" t="s">
        <v>78</v>
      </c>
      <c r="F27" s="126" t="s">
        <v>66</v>
      </c>
      <c r="G27" s="126">
        <v>46</v>
      </c>
      <c r="H27" s="83">
        <v>70</v>
      </c>
      <c r="I27" s="83">
        <v>104</v>
      </c>
      <c r="J27" s="83"/>
      <c r="K27" s="83"/>
      <c r="L27" s="84">
        <f t="shared" si="1"/>
        <v>220</v>
      </c>
      <c r="M27" s="85">
        <v>16</v>
      </c>
    </row>
    <row r="28" spans="2:13" ht="15.75">
      <c r="B28" s="81">
        <f t="shared" si="0"/>
        <v>17</v>
      </c>
      <c r="C28" s="134">
        <v>18</v>
      </c>
      <c r="D28" s="214" t="s">
        <v>168</v>
      </c>
      <c r="E28" s="122" t="s">
        <v>74</v>
      </c>
      <c r="F28" s="122" t="s">
        <v>66</v>
      </c>
      <c r="G28" s="123">
        <v>25</v>
      </c>
      <c r="H28" s="83">
        <v>59</v>
      </c>
      <c r="I28" s="83">
        <v>0</v>
      </c>
      <c r="J28" s="83"/>
      <c r="K28" s="83"/>
      <c r="L28" s="84">
        <f t="shared" si="1"/>
        <v>84</v>
      </c>
      <c r="M28" s="85">
        <v>17</v>
      </c>
    </row>
    <row r="29" spans="2:13" ht="15.75">
      <c r="B29" s="81">
        <f t="shared" si="0"/>
        <v>18</v>
      </c>
      <c r="C29" s="134">
        <v>19</v>
      </c>
      <c r="D29" s="214" t="s">
        <v>169</v>
      </c>
      <c r="E29" s="122" t="s">
        <v>75</v>
      </c>
      <c r="F29" s="122" t="s">
        <v>66</v>
      </c>
      <c r="G29" s="123">
        <v>0</v>
      </c>
      <c r="H29" s="83">
        <v>0</v>
      </c>
      <c r="I29" s="83">
        <v>61</v>
      </c>
      <c r="J29" s="83"/>
      <c r="K29" s="83"/>
      <c r="L29" s="84">
        <f t="shared" si="1"/>
        <v>61</v>
      </c>
      <c r="M29" s="85">
        <v>18</v>
      </c>
    </row>
    <row r="30" spans="2:13" ht="15.75">
      <c r="B30" s="81">
        <f t="shared" si="0"/>
        <v>19</v>
      </c>
      <c r="C30" s="139">
        <v>60</v>
      </c>
      <c r="D30" s="140" t="s">
        <v>170</v>
      </c>
      <c r="E30" s="126" t="s">
        <v>84</v>
      </c>
      <c r="F30" s="126" t="s">
        <v>66</v>
      </c>
      <c r="G30" s="126">
        <v>0</v>
      </c>
      <c r="H30" s="86">
        <v>45</v>
      </c>
      <c r="I30" s="86" t="s">
        <v>120</v>
      </c>
      <c r="J30" s="86"/>
      <c r="K30" s="86"/>
      <c r="L30" s="84">
        <f t="shared" si="1"/>
        <v>45</v>
      </c>
      <c r="M30" s="85">
        <v>19</v>
      </c>
    </row>
    <row r="31" spans="2:13" ht="16.5" thickBot="1">
      <c r="B31" s="81">
        <f t="shared" si="0"/>
        <v>20</v>
      </c>
      <c r="C31" s="152">
        <v>12</v>
      </c>
      <c r="D31" s="216" t="s">
        <v>171</v>
      </c>
      <c r="E31" s="154" t="s">
        <v>68</v>
      </c>
      <c r="F31" s="154" t="s">
        <v>66</v>
      </c>
      <c r="G31" s="123">
        <v>0</v>
      </c>
      <c r="H31" s="89" t="s">
        <v>120</v>
      </c>
      <c r="I31" s="89" t="s">
        <v>120</v>
      </c>
      <c r="J31" s="89"/>
      <c r="K31" s="89"/>
      <c r="L31" s="84">
        <f t="shared" si="1"/>
        <v>0</v>
      </c>
      <c r="M31" s="85">
        <v>20</v>
      </c>
    </row>
    <row r="32" spans="2:13" ht="15.75">
      <c r="B32" s="81"/>
    </row>
    <row r="33" spans="1:15" ht="15.75">
      <c r="C33" s="94" t="s">
        <v>50</v>
      </c>
      <c r="D33" s="94"/>
      <c r="E33" s="94"/>
      <c r="F33" s="94"/>
      <c r="G33" s="38"/>
      <c r="H33" s="94"/>
      <c r="I33" s="95"/>
      <c r="J33" s="62"/>
      <c r="K33" s="64" t="s">
        <v>8</v>
      </c>
      <c r="L33" s="96"/>
      <c r="M33"/>
    </row>
    <row r="34" spans="1:15" ht="15.75">
      <c r="C34" s="20"/>
      <c r="D34" s="21"/>
      <c r="E34" s="18"/>
      <c r="F34" s="18"/>
      <c r="G34" s="22"/>
      <c r="H34" s="62"/>
      <c r="I34" s="64"/>
      <c r="J34" s="62"/>
      <c r="K34" s="62"/>
      <c r="L34" s="96"/>
      <c r="M34"/>
      <c r="O34" s="16"/>
    </row>
    <row r="35" spans="1:15" ht="15.75">
      <c r="C35" s="33"/>
      <c r="D35" s="33"/>
      <c r="E35" s="33"/>
      <c r="F35" s="33"/>
      <c r="G35" s="33"/>
      <c r="H35" s="63" t="s">
        <v>51</v>
      </c>
      <c r="I35" s="63"/>
      <c r="J35" s="63"/>
      <c r="K35" s="63"/>
      <c r="L35" s="63"/>
      <c r="O35" s="16"/>
    </row>
    <row r="36" spans="1:15" ht="15.75" customHeight="1">
      <c r="C36" s="24"/>
      <c r="D36" s="25"/>
      <c r="E36" s="26"/>
      <c r="F36" s="26"/>
      <c r="G36" s="27"/>
      <c r="H36" s="62"/>
      <c r="I36" s="64"/>
      <c r="J36" s="62"/>
      <c r="K36" s="62"/>
      <c r="L36" s="96"/>
      <c r="M36"/>
      <c r="O36" s="16"/>
    </row>
    <row r="37" spans="1:15" ht="15" customHeight="1">
      <c r="C37" s="33"/>
      <c r="D37" s="33"/>
      <c r="E37" s="33"/>
      <c r="F37" s="33"/>
      <c r="G37" s="33"/>
      <c r="H37" s="63" t="s">
        <v>131</v>
      </c>
      <c r="I37" s="62"/>
      <c r="J37" s="97"/>
      <c r="K37" s="97"/>
      <c r="L37" s="96"/>
      <c r="M37"/>
      <c r="O37" s="16"/>
    </row>
    <row r="38" spans="1:15" ht="12.75" customHeight="1">
      <c r="C38" s="50"/>
      <c r="D38" s="51"/>
      <c r="E38" s="52"/>
      <c r="F38" s="52"/>
      <c r="G38" s="53"/>
      <c r="H38" s="98"/>
      <c r="I38" s="99"/>
      <c r="J38" s="99"/>
      <c r="K38" s="99"/>
      <c r="L38" s="100"/>
      <c r="M38" s="29"/>
    </row>
    <row r="39" spans="1:15" ht="20.25" customHeight="1">
      <c r="C39" s="22"/>
      <c r="D39" s="19"/>
      <c r="E39" s="30"/>
      <c r="F39" s="30"/>
      <c r="G39" s="28"/>
      <c r="H39" s="94" t="s">
        <v>130</v>
      </c>
      <c r="O39" s="16"/>
    </row>
    <row r="40" spans="1:15" ht="20.100000000000001" customHeight="1">
      <c r="O40" s="16"/>
    </row>
    <row r="41" spans="1:15" ht="9.75" customHeight="1">
      <c r="A41" s="49"/>
      <c r="B41" s="49"/>
    </row>
    <row r="42" spans="1:15" ht="20.100000000000001" customHeight="1"/>
  </sheetData>
  <mergeCells count="19">
    <mergeCell ref="M10:M11"/>
    <mergeCell ref="B8:M8"/>
    <mergeCell ref="B10:B11"/>
    <mergeCell ref="C10:C11"/>
    <mergeCell ref="B4:J4"/>
    <mergeCell ref="B6:J6"/>
    <mergeCell ref="J10:K10"/>
    <mergeCell ref="K6:L6"/>
    <mergeCell ref="K5:L5"/>
    <mergeCell ref="K1:L1"/>
    <mergeCell ref="B2:J2"/>
    <mergeCell ref="B1:J1"/>
    <mergeCell ref="D10:D11"/>
    <mergeCell ref="E10:E11"/>
    <mergeCell ref="F10:F11"/>
    <mergeCell ref="G10:I10"/>
    <mergeCell ref="B7:J7"/>
    <mergeCell ref="L10:L11"/>
    <mergeCell ref="B3:J3"/>
  </mergeCells>
  <phoneticPr fontId="14" type="noConversion"/>
  <printOptions horizontalCentered="1"/>
  <pageMargins left="0.55118110236220474" right="0.23622047244094491" top="0.39370078740157483" bottom="0.78740157480314965" header="0" footer="0"/>
  <pageSetup paperSize="9" scale="83" orientation="portrait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/>
  <dimension ref="B1:U64"/>
  <sheetViews>
    <sheetView topLeftCell="A40" zoomScaleNormal="100" zoomScaleSheetLayoutView="75" workbookViewId="0">
      <selection activeCell="K5" sqref="K5:L5"/>
    </sheetView>
  </sheetViews>
  <sheetFormatPr defaultRowHeight="12.75"/>
  <cols>
    <col min="1" max="1" width="4" customWidth="1"/>
    <col min="2" max="2" width="4.140625" customWidth="1"/>
    <col min="3" max="3" width="4.85546875" style="31" customWidth="1"/>
    <col min="4" max="4" width="31.7109375" customWidth="1"/>
    <col min="5" max="5" width="8.7109375" customWidth="1"/>
    <col min="6" max="6" width="10" customWidth="1"/>
    <col min="7" max="9" width="5.7109375" customWidth="1"/>
    <col min="10" max="10" width="5.85546875" customWidth="1"/>
    <col min="11" max="11" width="5.7109375" customWidth="1"/>
    <col min="12" max="12" width="9.42578125" customWidth="1"/>
    <col min="13" max="13" width="7.85546875" style="16" customWidth="1"/>
    <col min="14" max="14" width="6.42578125" style="16" customWidth="1"/>
    <col min="15" max="15" width="7.140625" customWidth="1"/>
  </cols>
  <sheetData>
    <row r="1" spans="2:21" s="1" customFormat="1" ht="16.5" customHeight="1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194</v>
      </c>
      <c r="L1" s="231"/>
      <c r="M1" s="69"/>
      <c r="O1" s="3"/>
      <c r="P1" s="4"/>
      <c r="Q1"/>
    </row>
    <row r="2" spans="2:21" s="1" customFormat="1" ht="14.25" customHeight="1"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70"/>
      <c r="L2" s="71"/>
      <c r="M2" s="69"/>
      <c r="O2" s="6"/>
      <c r="P2" s="7"/>
    </row>
    <row r="3" spans="2:21" s="1" customFormat="1" ht="15.7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69"/>
      <c r="L3" s="69"/>
      <c r="M3" s="69"/>
      <c r="O3" s="8"/>
      <c r="P3" s="4"/>
    </row>
    <row r="4" spans="2:21" s="1" customFormat="1" ht="17.2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K4" s="72" t="s">
        <v>229</v>
      </c>
      <c r="L4" s="69"/>
      <c r="M4" s="69"/>
      <c r="O4" s="9"/>
      <c r="P4" s="4"/>
    </row>
    <row r="5" spans="2:21" s="1" customFormat="1" ht="12.75" customHeight="1">
      <c r="B5" s="68"/>
      <c r="C5" s="68"/>
      <c r="D5" s="68"/>
      <c r="E5" s="68"/>
      <c r="F5" s="68"/>
      <c r="G5" s="68"/>
      <c r="H5" s="68"/>
      <c r="I5" s="68"/>
      <c r="J5" s="69"/>
      <c r="K5" s="251" t="s">
        <v>21</v>
      </c>
      <c r="L5" s="251"/>
      <c r="M5" s="68" t="s">
        <v>191</v>
      </c>
      <c r="O5" s="9"/>
      <c r="P5" s="4"/>
    </row>
    <row r="6" spans="2:21" s="1" customFormat="1" ht="18" customHeight="1">
      <c r="B6" s="248" t="s">
        <v>20</v>
      </c>
      <c r="C6" s="248"/>
      <c r="D6" s="248"/>
      <c r="E6" s="248"/>
      <c r="F6" s="248"/>
      <c r="G6" s="248"/>
      <c r="H6" s="248"/>
      <c r="I6" s="248"/>
      <c r="J6" s="248"/>
      <c r="K6" s="251" t="s">
        <v>22</v>
      </c>
      <c r="L6" s="251"/>
      <c r="M6" s="68" t="s">
        <v>192</v>
      </c>
      <c r="O6" s="9"/>
      <c r="P6" s="4"/>
    </row>
    <row r="7" spans="2:21" s="1" customFormat="1" ht="21" customHeight="1">
      <c r="B7" s="238" t="s">
        <v>2</v>
      </c>
      <c r="C7" s="238"/>
      <c r="D7" s="238"/>
      <c r="E7" s="238"/>
      <c r="F7" s="238"/>
      <c r="G7" s="238"/>
      <c r="H7" s="238"/>
      <c r="I7" s="238"/>
      <c r="J7" s="238"/>
      <c r="K7" s="75"/>
      <c r="L7" s="69"/>
      <c r="M7" s="69"/>
      <c r="N7" s="41"/>
      <c r="O7" s="8"/>
      <c r="P7" s="4"/>
    </row>
    <row r="8" spans="2:21" s="1" customFormat="1" ht="16.5" customHeight="1">
      <c r="B8" s="238" t="s">
        <v>56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41"/>
      <c r="O8" s="8"/>
      <c r="P8" s="4"/>
      <c r="U8" s="41"/>
    </row>
    <row r="9" spans="2:21" s="1" customFormat="1" ht="7.5" customHeight="1" thickBot="1">
      <c r="C9" s="2"/>
      <c r="D9" s="10"/>
      <c r="E9" s="11"/>
      <c r="F9" s="11"/>
      <c r="G9" s="11"/>
      <c r="H9" s="12"/>
      <c r="I9" s="5"/>
      <c r="J9" s="5"/>
      <c r="K9" s="5"/>
      <c r="L9" s="5"/>
      <c r="M9" s="13"/>
      <c r="N9" s="14"/>
      <c r="O9" s="3"/>
      <c r="P9" s="4"/>
    </row>
    <row r="10" spans="2:21" ht="15.75" customHeight="1">
      <c r="B10" s="244" t="s">
        <v>9</v>
      </c>
      <c r="C10" s="246" t="s">
        <v>10</v>
      </c>
      <c r="D10" s="234" t="s">
        <v>3</v>
      </c>
      <c r="E10" s="236" t="s">
        <v>36</v>
      </c>
      <c r="F10" s="236" t="s">
        <v>19</v>
      </c>
      <c r="G10" s="234" t="s">
        <v>4</v>
      </c>
      <c r="H10" s="234"/>
      <c r="I10" s="234"/>
      <c r="J10" s="249" t="s">
        <v>5</v>
      </c>
      <c r="K10" s="250"/>
      <c r="L10" s="239" t="s">
        <v>6</v>
      </c>
      <c r="M10" s="242" t="s">
        <v>7</v>
      </c>
      <c r="N10"/>
    </row>
    <row r="11" spans="2:21" ht="18" customHeight="1" thickBot="1">
      <c r="B11" s="254"/>
      <c r="C11" s="255"/>
      <c r="D11" s="256"/>
      <c r="E11" s="257"/>
      <c r="F11" s="257"/>
      <c r="G11" s="141">
        <v>1</v>
      </c>
      <c r="H11" s="141">
        <v>2</v>
      </c>
      <c r="I11" s="141">
        <v>3</v>
      </c>
      <c r="J11" s="141">
        <v>1</v>
      </c>
      <c r="K11" s="141">
        <v>2</v>
      </c>
      <c r="L11" s="252"/>
      <c r="M11" s="253"/>
      <c r="N11"/>
    </row>
    <row r="12" spans="2:21" ht="15.75">
      <c r="B12" s="76">
        <f t="shared" ref="B12:B47" si="0">B11+1</f>
        <v>1</v>
      </c>
      <c r="C12" s="121">
        <v>27</v>
      </c>
      <c r="D12" s="157" t="s">
        <v>159</v>
      </c>
      <c r="E12" s="150" t="s">
        <v>81</v>
      </c>
      <c r="F12" s="156" t="s">
        <v>66</v>
      </c>
      <c r="G12" s="158">
        <v>180</v>
      </c>
      <c r="H12" s="158">
        <v>88</v>
      </c>
      <c r="I12" s="77">
        <v>180</v>
      </c>
      <c r="J12" s="77"/>
      <c r="K12" s="77"/>
      <c r="L12" s="143">
        <f t="shared" ref="L12:L56" si="1">SUM(G12+H12+I12)</f>
        <v>448</v>
      </c>
      <c r="M12" s="144">
        <v>1</v>
      </c>
    </row>
    <row r="13" spans="2:21" ht="15.75">
      <c r="B13" s="81">
        <f t="shared" si="0"/>
        <v>2</v>
      </c>
      <c r="C13" s="126">
        <v>26</v>
      </c>
      <c r="D13" s="131" t="s">
        <v>160</v>
      </c>
      <c r="E13" s="122">
        <v>298</v>
      </c>
      <c r="F13" s="122" t="s">
        <v>80</v>
      </c>
      <c r="G13" s="123">
        <v>73</v>
      </c>
      <c r="H13" s="123">
        <v>180</v>
      </c>
      <c r="I13" s="87">
        <v>180</v>
      </c>
      <c r="J13" s="87"/>
      <c r="K13" s="87"/>
      <c r="L13" s="142">
        <f t="shared" si="1"/>
        <v>433</v>
      </c>
      <c r="M13" s="145">
        <v>2</v>
      </c>
      <c r="S13" t="s">
        <v>124</v>
      </c>
    </row>
    <row r="14" spans="2:21" ht="15.75">
      <c r="B14" s="81">
        <f t="shared" si="0"/>
        <v>3</v>
      </c>
      <c r="C14" s="122">
        <v>13</v>
      </c>
      <c r="D14" s="135" t="s">
        <v>161</v>
      </c>
      <c r="E14" s="136" t="s">
        <v>69</v>
      </c>
      <c r="F14" s="136" t="s">
        <v>66</v>
      </c>
      <c r="G14" s="125">
        <v>180</v>
      </c>
      <c r="H14" s="125">
        <v>104</v>
      </c>
      <c r="I14" s="83">
        <v>127</v>
      </c>
      <c r="J14" s="83"/>
      <c r="K14" s="83"/>
      <c r="L14" s="114">
        <f t="shared" si="1"/>
        <v>411</v>
      </c>
      <c r="M14" s="145">
        <v>3</v>
      </c>
    </row>
    <row r="15" spans="2:21" ht="15.75">
      <c r="B15" s="81">
        <f t="shared" si="0"/>
        <v>4</v>
      </c>
      <c r="C15" s="122">
        <v>47</v>
      </c>
      <c r="D15" s="132" t="s">
        <v>207</v>
      </c>
      <c r="E15" s="126" t="s">
        <v>101</v>
      </c>
      <c r="F15" s="126" t="s">
        <v>66</v>
      </c>
      <c r="G15" s="126">
        <v>150</v>
      </c>
      <c r="H15" s="126">
        <v>80</v>
      </c>
      <c r="I15" s="86">
        <v>180</v>
      </c>
      <c r="J15" s="86"/>
      <c r="K15" s="86"/>
      <c r="L15" s="114">
        <f t="shared" si="1"/>
        <v>410</v>
      </c>
      <c r="M15" s="145">
        <v>4</v>
      </c>
    </row>
    <row r="16" spans="2:21" ht="15.75">
      <c r="B16" s="81">
        <f t="shared" si="0"/>
        <v>5</v>
      </c>
      <c r="C16" s="128">
        <v>28</v>
      </c>
      <c r="D16" s="138" t="s">
        <v>156</v>
      </c>
      <c r="E16" s="128" t="s">
        <v>82</v>
      </c>
      <c r="F16" s="126" t="s">
        <v>66</v>
      </c>
      <c r="G16" s="124">
        <v>73</v>
      </c>
      <c r="H16" s="124">
        <v>180</v>
      </c>
      <c r="I16" s="83">
        <v>137</v>
      </c>
      <c r="J16" s="83"/>
      <c r="K16" s="83"/>
      <c r="L16" s="114">
        <f t="shared" si="1"/>
        <v>390</v>
      </c>
      <c r="M16" s="145">
        <v>5</v>
      </c>
    </row>
    <row r="17" spans="2:13" ht="15.75">
      <c r="B17" s="81">
        <f t="shared" si="0"/>
        <v>6</v>
      </c>
      <c r="C17" s="122">
        <v>49</v>
      </c>
      <c r="D17" s="132" t="s">
        <v>208</v>
      </c>
      <c r="E17" s="126" t="s">
        <v>96</v>
      </c>
      <c r="F17" s="126" t="s">
        <v>66</v>
      </c>
      <c r="G17" s="126">
        <v>24</v>
      </c>
      <c r="H17" s="126">
        <v>180</v>
      </c>
      <c r="I17" s="83">
        <v>180</v>
      </c>
      <c r="J17" s="83"/>
      <c r="K17" s="83"/>
      <c r="L17" s="114">
        <f t="shared" si="1"/>
        <v>384</v>
      </c>
      <c r="M17" s="145">
        <v>6</v>
      </c>
    </row>
    <row r="18" spans="2:13" ht="15.75">
      <c r="B18" s="81">
        <f t="shared" si="0"/>
        <v>7</v>
      </c>
      <c r="C18" s="128">
        <v>16</v>
      </c>
      <c r="D18" s="131" t="s">
        <v>158</v>
      </c>
      <c r="E18" s="126" t="s">
        <v>72</v>
      </c>
      <c r="F18" s="122" t="s">
        <v>73</v>
      </c>
      <c r="G18" s="123">
        <v>78</v>
      </c>
      <c r="H18" s="123">
        <v>120</v>
      </c>
      <c r="I18" s="83">
        <v>180</v>
      </c>
      <c r="J18" s="83"/>
      <c r="K18" s="83"/>
      <c r="L18" s="114">
        <f t="shared" si="1"/>
        <v>378</v>
      </c>
      <c r="M18" s="145">
        <v>7</v>
      </c>
    </row>
    <row r="19" spans="2:13" ht="15.75">
      <c r="B19" s="81">
        <f t="shared" si="0"/>
        <v>8</v>
      </c>
      <c r="C19" s="126">
        <v>24</v>
      </c>
      <c r="D19" s="131" t="s">
        <v>180</v>
      </c>
      <c r="E19" s="122" t="s">
        <v>110</v>
      </c>
      <c r="F19" s="122" t="s">
        <v>66</v>
      </c>
      <c r="G19" s="123">
        <v>104</v>
      </c>
      <c r="H19" s="123">
        <v>94</v>
      </c>
      <c r="I19" s="86">
        <v>180</v>
      </c>
      <c r="J19" s="86"/>
      <c r="K19" s="86"/>
      <c r="L19" s="114">
        <f t="shared" si="1"/>
        <v>378</v>
      </c>
      <c r="M19" s="145">
        <v>8</v>
      </c>
    </row>
    <row r="20" spans="2:13" ht="15.75">
      <c r="B20" s="81">
        <f t="shared" si="0"/>
        <v>9</v>
      </c>
      <c r="C20" s="126">
        <v>15</v>
      </c>
      <c r="D20" s="135" t="s">
        <v>165</v>
      </c>
      <c r="E20" s="136" t="s">
        <v>71</v>
      </c>
      <c r="F20" s="136" t="s">
        <v>66</v>
      </c>
      <c r="G20" s="125">
        <v>83</v>
      </c>
      <c r="H20" s="125">
        <v>105</v>
      </c>
      <c r="I20" s="83">
        <v>180</v>
      </c>
      <c r="J20" s="83"/>
      <c r="K20" s="83"/>
      <c r="L20" s="114">
        <f t="shared" si="1"/>
        <v>368</v>
      </c>
      <c r="M20" s="145">
        <v>9</v>
      </c>
    </row>
    <row r="21" spans="2:13" ht="15.75">
      <c r="B21" s="81">
        <f t="shared" si="0"/>
        <v>10</v>
      </c>
      <c r="C21" s="126">
        <v>10</v>
      </c>
      <c r="D21" s="135" t="s">
        <v>164</v>
      </c>
      <c r="E21" s="136" t="s">
        <v>65</v>
      </c>
      <c r="F21" s="136" t="s">
        <v>66</v>
      </c>
      <c r="G21" s="125">
        <v>180</v>
      </c>
      <c r="H21" s="125">
        <v>180</v>
      </c>
      <c r="I21" s="83">
        <v>0</v>
      </c>
      <c r="J21" s="83"/>
      <c r="K21" s="83"/>
      <c r="L21" s="114">
        <f t="shared" si="1"/>
        <v>360</v>
      </c>
      <c r="M21" s="145">
        <v>10</v>
      </c>
    </row>
    <row r="22" spans="2:13" ht="15.75">
      <c r="B22" s="81">
        <f t="shared" si="0"/>
        <v>11</v>
      </c>
      <c r="C22" s="126">
        <v>64</v>
      </c>
      <c r="D22" s="132" t="s">
        <v>155</v>
      </c>
      <c r="E22" s="126" t="s">
        <v>117</v>
      </c>
      <c r="F22" s="126" t="s">
        <v>118</v>
      </c>
      <c r="G22" s="126">
        <v>180</v>
      </c>
      <c r="H22" s="126">
        <v>68</v>
      </c>
      <c r="I22" s="86">
        <v>80</v>
      </c>
      <c r="J22" s="86"/>
      <c r="K22" s="86"/>
      <c r="L22" s="114">
        <f t="shared" si="1"/>
        <v>328</v>
      </c>
      <c r="M22" s="145">
        <v>11</v>
      </c>
    </row>
    <row r="23" spans="2:13" ht="15.75">
      <c r="B23" s="81">
        <f t="shared" si="0"/>
        <v>12</v>
      </c>
      <c r="C23" s="126">
        <v>14</v>
      </c>
      <c r="D23" s="135" t="s">
        <v>209</v>
      </c>
      <c r="E23" s="136" t="s">
        <v>70</v>
      </c>
      <c r="F23" s="136" t="s">
        <v>66</v>
      </c>
      <c r="G23" s="129">
        <v>46</v>
      </c>
      <c r="H23" s="125">
        <v>111</v>
      </c>
      <c r="I23" s="83">
        <v>170</v>
      </c>
      <c r="J23" s="83"/>
      <c r="K23" s="83"/>
      <c r="L23" s="114">
        <f t="shared" si="1"/>
        <v>327</v>
      </c>
      <c r="M23" s="145">
        <v>12</v>
      </c>
    </row>
    <row r="24" spans="2:13" ht="15.75">
      <c r="B24" s="81">
        <f t="shared" si="0"/>
        <v>13</v>
      </c>
      <c r="C24" s="126">
        <v>41</v>
      </c>
      <c r="D24" s="140" t="s">
        <v>210</v>
      </c>
      <c r="E24" s="126" t="s">
        <v>92</v>
      </c>
      <c r="F24" s="126" t="s">
        <v>66</v>
      </c>
      <c r="G24" s="126">
        <v>180</v>
      </c>
      <c r="H24" s="126">
        <v>143</v>
      </c>
      <c r="I24" s="83">
        <v>0</v>
      </c>
      <c r="J24" s="83"/>
      <c r="K24" s="83"/>
      <c r="L24" s="114">
        <f t="shared" si="1"/>
        <v>323</v>
      </c>
      <c r="M24" s="145">
        <v>13</v>
      </c>
    </row>
    <row r="25" spans="2:13" ht="15.75">
      <c r="B25" s="81">
        <f t="shared" si="0"/>
        <v>14</v>
      </c>
      <c r="C25" s="128">
        <v>34</v>
      </c>
      <c r="D25" s="132" t="s">
        <v>185</v>
      </c>
      <c r="E25" s="126" t="s">
        <v>85</v>
      </c>
      <c r="F25" s="126" t="s">
        <v>66</v>
      </c>
      <c r="G25" s="126">
        <v>70</v>
      </c>
      <c r="H25" s="126">
        <v>180</v>
      </c>
      <c r="I25" s="83">
        <v>72</v>
      </c>
      <c r="J25" s="83"/>
      <c r="K25" s="83"/>
      <c r="L25" s="114">
        <f t="shared" si="1"/>
        <v>322</v>
      </c>
      <c r="M25" s="145">
        <v>14</v>
      </c>
    </row>
    <row r="26" spans="2:13" ht="15.75">
      <c r="B26" s="81">
        <f t="shared" si="0"/>
        <v>15</v>
      </c>
      <c r="C26" s="126">
        <v>29</v>
      </c>
      <c r="D26" s="138" t="s">
        <v>177</v>
      </c>
      <c r="E26" s="128" t="s">
        <v>128</v>
      </c>
      <c r="F26" s="126" t="s">
        <v>66</v>
      </c>
      <c r="G26" s="123">
        <v>140</v>
      </c>
      <c r="H26" s="123">
        <v>85</v>
      </c>
      <c r="I26" s="87">
        <v>97</v>
      </c>
      <c r="J26" s="87"/>
      <c r="K26" s="87"/>
      <c r="L26" s="142">
        <f t="shared" si="1"/>
        <v>322</v>
      </c>
      <c r="M26" s="145">
        <v>15</v>
      </c>
    </row>
    <row r="27" spans="2:13" ht="15.75">
      <c r="B27" s="81">
        <f t="shared" si="0"/>
        <v>16</v>
      </c>
      <c r="C27" s="128">
        <v>33</v>
      </c>
      <c r="D27" s="132" t="s">
        <v>152</v>
      </c>
      <c r="E27" s="126" t="s">
        <v>115</v>
      </c>
      <c r="F27" s="126" t="s">
        <v>66</v>
      </c>
      <c r="G27" s="126">
        <v>178</v>
      </c>
      <c r="H27" s="126">
        <v>62</v>
      </c>
      <c r="I27" s="83">
        <v>81</v>
      </c>
      <c r="J27" s="83"/>
      <c r="K27" s="83"/>
      <c r="L27" s="114">
        <f t="shared" si="1"/>
        <v>321</v>
      </c>
      <c r="M27" s="145">
        <v>16</v>
      </c>
    </row>
    <row r="28" spans="2:13" ht="15.75">
      <c r="B28" s="81">
        <f t="shared" si="0"/>
        <v>17</v>
      </c>
      <c r="C28" s="126">
        <v>39</v>
      </c>
      <c r="D28" s="132" t="s">
        <v>211</v>
      </c>
      <c r="E28" s="126" t="s">
        <v>90</v>
      </c>
      <c r="F28" s="126" t="s">
        <v>66</v>
      </c>
      <c r="G28" s="126">
        <v>131</v>
      </c>
      <c r="H28" s="126">
        <v>112</v>
      </c>
      <c r="I28" s="86">
        <v>63</v>
      </c>
      <c r="J28" s="86"/>
      <c r="K28" s="86"/>
      <c r="L28" s="114">
        <f t="shared" si="1"/>
        <v>306</v>
      </c>
      <c r="M28" s="145">
        <v>17</v>
      </c>
    </row>
    <row r="29" spans="2:13" ht="15.75">
      <c r="B29" s="81">
        <f t="shared" si="0"/>
        <v>18</v>
      </c>
      <c r="C29" s="126">
        <v>67</v>
      </c>
      <c r="D29" s="132" t="s">
        <v>204</v>
      </c>
      <c r="E29" s="126" t="s">
        <v>127</v>
      </c>
      <c r="F29" s="126" t="s">
        <v>73</v>
      </c>
      <c r="G29" s="126">
        <v>95</v>
      </c>
      <c r="H29" s="126">
        <v>123</v>
      </c>
      <c r="I29" s="86">
        <v>84</v>
      </c>
      <c r="J29" s="86"/>
      <c r="K29" s="86"/>
      <c r="L29" s="114">
        <f t="shared" si="1"/>
        <v>302</v>
      </c>
      <c r="M29" s="145">
        <v>18</v>
      </c>
    </row>
    <row r="30" spans="2:13" ht="15.75">
      <c r="B30" s="81">
        <f t="shared" si="0"/>
        <v>19</v>
      </c>
      <c r="C30" s="122">
        <v>35</v>
      </c>
      <c r="D30" s="132" t="s">
        <v>205</v>
      </c>
      <c r="E30" s="126" t="s">
        <v>86</v>
      </c>
      <c r="F30" s="126" t="s">
        <v>66</v>
      </c>
      <c r="G30" s="126">
        <v>180</v>
      </c>
      <c r="H30" s="126">
        <v>52</v>
      </c>
      <c r="I30" s="83">
        <v>65</v>
      </c>
      <c r="J30" s="83"/>
      <c r="K30" s="83"/>
      <c r="L30" s="114">
        <f t="shared" si="1"/>
        <v>297</v>
      </c>
      <c r="M30" s="145">
        <v>19</v>
      </c>
    </row>
    <row r="31" spans="2:13" ht="15.75">
      <c r="B31" s="81">
        <f t="shared" si="0"/>
        <v>20</v>
      </c>
      <c r="C31" s="122">
        <v>38</v>
      </c>
      <c r="D31" s="138" t="s">
        <v>212</v>
      </c>
      <c r="E31" s="128" t="s">
        <v>89</v>
      </c>
      <c r="F31" s="128" t="s">
        <v>66</v>
      </c>
      <c r="G31" s="128">
        <v>50</v>
      </c>
      <c r="H31" s="128">
        <v>180</v>
      </c>
      <c r="I31" s="83">
        <v>66</v>
      </c>
      <c r="J31" s="83"/>
      <c r="K31" s="83"/>
      <c r="L31" s="114">
        <f t="shared" si="1"/>
        <v>296</v>
      </c>
      <c r="M31" s="145">
        <v>20</v>
      </c>
    </row>
    <row r="32" spans="2:13" ht="15.75">
      <c r="B32" s="81">
        <f t="shared" si="0"/>
        <v>21</v>
      </c>
      <c r="C32" s="122">
        <v>11</v>
      </c>
      <c r="D32" s="135" t="s">
        <v>153</v>
      </c>
      <c r="E32" s="136" t="s">
        <v>67</v>
      </c>
      <c r="F32" s="136" t="s">
        <v>66</v>
      </c>
      <c r="G32" s="125">
        <v>105</v>
      </c>
      <c r="H32" s="125">
        <v>180</v>
      </c>
      <c r="I32" s="83">
        <v>0</v>
      </c>
      <c r="J32" s="83"/>
      <c r="K32" s="83"/>
      <c r="L32" s="114">
        <f t="shared" si="1"/>
        <v>285</v>
      </c>
      <c r="M32" s="145">
        <v>21</v>
      </c>
    </row>
    <row r="33" spans="2:15" ht="15.75">
      <c r="B33" s="81">
        <f t="shared" si="0"/>
        <v>22</v>
      </c>
      <c r="C33" s="122">
        <v>22</v>
      </c>
      <c r="D33" s="135" t="s">
        <v>167</v>
      </c>
      <c r="E33" s="126" t="s">
        <v>78</v>
      </c>
      <c r="F33" s="126" t="s">
        <v>66</v>
      </c>
      <c r="G33" s="126">
        <v>45</v>
      </c>
      <c r="H33" s="126">
        <v>58</v>
      </c>
      <c r="I33" s="83">
        <v>180</v>
      </c>
      <c r="J33" s="83"/>
      <c r="K33" s="83"/>
      <c r="L33" s="114">
        <f t="shared" si="1"/>
        <v>283</v>
      </c>
      <c r="M33" s="145">
        <v>22</v>
      </c>
    </row>
    <row r="34" spans="2:15" ht="15.75">
      <c r="B34" s="81">
        <f t="shared" si="0"/>
        <v>23</v>
      </c>
      <c r="C34" s="126">
        <v>30</v>
      </c>
      <c r="D34" s="132" t="s">
        <v>163</v>
      </c>
      <c r="E34" s="126" t="s">
        <v>116</v>
      </c>
      <c r="F34" s="126" t="s">
        <v>66</v>
      </c>
      <c r="G34" s="124">
        <v>98</v>
      </c>
      <c r="H34" s="124">
        <v>0</v>
      </c>
      <c r="I34" s="83">
        <v>180</v>
      </c>
      <c r="J34" s="83"/>
      <c r="K34" s="83"/>
      <c r="L34" s="114">
        <f t="shared" si="1"/>
        <v>278</v>
      </c>
      <c r="M34" s="145">
        <v>23</v>
      </c>
    </row>
    <row r="35" spans="2:15" ht="15.75">
      <c r="B35" s="81">
        <f t="shared" si="0"/>
        <v>24</v>
      </c>
      <c r="C35" s="122">
        <v>56</v>
      </c>
      <c r="D35" s="132" t="s">
        <v>213</v>
      </c>
      <c r="E35" s="126" t="s">
        <v>100</v>
      </c>
      <c r="F35" s="126" t="s">
        <v>66</v>
      </c>
      <c r="G35" s="126">
        <v>18</v>
      </c>
      <c r="H35" s="126">
        <v>58</v>
      </c>
      <c r="I35" s="83">
        <v>180</v>
      </c>
      <c r="J35" s="83"/>
      <c r="K35" s="83"/>
      <c r="L35" s="114">
        <f t="shared" si="1"/>
        <v>256</v>
      </c>
      <c r="M35" s="145">
        <v>24</v>
      </c>
      <c r="N35"/>
    </row>
    <row r="36" spans="2:15" ht="15.75">
      <c r="B36" s="81">
        <f t="shared" si="0"/>
        <v>25</v>
      </c>
      <c r="C36" s="122">
        <v>55</v>
      </c>
      <c r="D36" s="132" t="s">
        <v>214</v>
      </c>
      <c r="E36" s="126" t="s">
        <v>99</v>
      </c>
      <c r="F36" s="126" t="s">
        <v>66</v>
      </c>
      <c r="G36" s="126">
        <v>100</v>
      </c>
      <c r="H36" s="126">
        <v>82</v>
      </c>
      <c r="I36" s="83">
        <v>70</v>
      </c>
      <c r="J36" s="83"/>
      <c r="K36" s="83"/>
      <c r="L36" s="114">
        <f t="shared" si="1"/>
        <v>252</v>
      </c>
      <c r="M36" s="145">
        <v>25</v>
      </c>
      <c r="N36"/>
    </row>
    <row r="37" spans="2:15" ht="15.75">
      <c r="B37" s="81">
        <f t="shared" si="0"/>
        <v>26</v>
      </c>
      <c r="C37" s="122">
        <v>37</v>
      </c>
      <c r="D37" s="138" t="s">
        <v>215</v>
      </c>
      <c r="E37" s="128" t="s">
        <v>88</v>
      </c>
      <c r="F37" s="128" t="s">
        <v>66</v>
      </c>
      <c r="G37" s="128">
        <v>77</v>
      </c>
      <c r="H37" s="128">
        <v>70</v>
      </c>
      <c r="I37" s="83">
        <v>105</v>
      </c>
      <c r="J37" s="83"/>
      <c r="K37" s="83"/>
      <c r="L37" s="114">
        <f t="shared" si="1"/>
        <v>252</v>
      </c>
      <c r="M37" s="145">
        <v>26</v>
      </c>
      <c r="N37"/>
    </row>
    <row r="38" spans="2:15" ht="15.75">
      <c r="B38" s="81">
        <f t="shared" si="0"/>
        <v>27</v>
      </c>
      <c r="C38" s="122">
        <v>31</v>
      </c>
      <c r="D38" s="140" t="s">
        <v>154</v>
      </c>
      <c r="E38" s="127" t="s">
        <v>129</v>
      </c>
      <c r="F38" s="126" t="s">
        <v>66</v>
      </c>
      <c r="G38" s="128">
        <v>71</v>
      </c>
      <c r="H38" s="129">
        <v>180</v>
      </c>
      <c r="I38" s="83">
        <v>0</v>
      </c>
      <c r="J38" s="83"/>
      <c r="K38" s="83"/>
      <c r="L38" s="114">
        <f t="shared" si="1"/>
        <v>251</v>
      </c>
      <c r="M38" s="145">
        <v>27</v>
      </c>
      <c r="N38"/>
    </row>
    <row r="39" spans="2:15" ht="15.75">
      <c r="B39" s="81">
        <f t="shared" si="0"/>
        <v>28</v>
      </c>
      <c r="C39" s="128">
        <v>19</v>
      </c>
      <c r="D39" s="131" t="s">
        <v>216</v>
      </c>
      <c r="E39" s="122" t="s">
        <v>75</v>
      </c>
      <c r="F39" s="122" t="s">
        <v>66</v>
      </c>
      <c r="G39" s="123">
        <v>72</v>
      </c>
      <c r="H39" s="123">
        <v>128</v>
      </c>
      <c r="I39" s="83">
        <v>49</v>
      </c>
      <c r="J39" s="83"/>
      <c r="K39" s="83"/>
      <c r="L39" s="114">
        <f t="shared" si="1"/>
        <v>249</v>
      </c>
      <c r="M39" s="145">
        <v>28</v>
      </c>
      <c r="N39"/>
    </row>
    <row r="40" spans="2:15" ht="15.75">
      <c r="B40" s="81">
        <f t="shared" si="0"/>
        <v>29</v>
      </c>
      <c r="C40" s="126">
        <v>17</v>
      </c>
      <c r="D40" s="131" t="s">
        <v>217</v>
      </c>
      <c r="E40" s="122" t="s">
        <v>121</v>
      </c>
      <c r="F40" s="122" t="s">
        <v>66</v>
      </c>
      <c r="G40" s="123">
        <v>54</v>
      </c>
      <c r="H40" s="123">
        <v>97</v>
      </c>
      <c r="I40" s="101">
        <v>74</v>
      </c>
      <c r="J40" s="90"/>
      <c r="K40" s="90"/>
      <c r="L40" s="114">
        <f t="shared" si="1"/>
        <v>225</v>
      </c>
      <c r="M40" s="145">
        <v>29</v>
      </c>
      <c r="N40"/>
    </row>
    <row r="41" spans="2:15" ht="15.75">
      <c r="B41" s="81">
        <f t="shared" si="0"/>
        <v>30</v>
      </c>
      <c r="C41" s="126">
        <v>60</v>
      </c>
      <c r="D41" s="132" t="s">
        <v>170</v>
      </c>
      <c r="E41" s="126" t="s">
        <v>84</v>
      </c>
      <c r="F41" s="126" t="s">
        <v>66</v>
      </c>
      <c r="G41" s="126">
        <v>70</v>
      </c>
      <c r="H41" s="126">
        <v>70</v>
      </c>
      <c r="I41" s="83">
        <v>78</v>
      </c>
      <c r="J41" s="83"/>
      <c r="K41" s="83"/>
      <c r="L41" s="114">
        <f t="shared" si="1"/>
        <v>218</v>
      </c>
      <c r="M41" s="145">
        <v>30</v>
      </c>
      <c r="N41"/>
    </row>
    <row r="42" spans="2:15" ht="15.75">
      <c r="B42" s="81">
        <f t="shared" si="0"/>
        <v>31</v>
      </c>
      <c r="C42" s="126">
        <v>50</v>
      </c>
      <c r="D42" s="132" t="s">
        <v>206</v>
      </c>
      <c r="E42" s="126" t="s">
        <v>97</v>
      </c>
      <c r="F42" s="126" t="s">
        <v>66</v>
      </c>
      <c r="G42" s="126">
        <v>68</v>
      </c>
      <c r="H42" s="126">
        <v>0</v>
      </c>
      <c r="I42" s="83">
        <v>144</v>
      </c>
      <c r="J42" s="83"/>
      <c r="K42" s="83"/>
      <c r="L42" s="114">
        <f t="shared" si="1"/>
        <v>212</v>
      </c>
      <c r="M42" s="145">
        <v>31</v>
      </c>
      <c r="N42"/>
    </row>
    <row r="43" spans="2:15" ht="15.75">
      <c r="B43" s="81">
        <f t="shared" si="0"/>
        <v>32</v>
      </c>
      <c r="C43" s="126">
        <v>20</v>
      </c>
      <c r="D43" s="131" t="s">
        <v>166</v>
      </c>
      <c r="E43" s="122" t="s">
        <v>76</v>
      </c>
      <c r="F43" s="122" t="s">
        <v>66</v>
      </c>
      <c r="G43" s="123">
        <v>75</v>
      </c>
      <c r="H43" s="123">
        <v>74</v>
      </c>
      <c r="I43" s="83">
        <v>60</v>
      </c>
      <c r="J43" s="83"/>
      <c r="K43" s="83"/>
      <c r="L43" s="114">
        <f t="shared" si="1"/>
        <v>209</v>
      </c>
      <c r="M43" s="145">
        <v>32</v>
      </c>
      <c r="N43"/>
    </row>
    <row r="44" spans="2:15" ht="15.75">
      <c r="B44" s="81">
        <v>33</v>
      </c>
      <c r="C44" s="122">
        <v>12</v>
      </c>
      <c r="D44" s="135" t="s">
        <v>171</v>
      </c>
      <c r="E44" s="136" t="s">
        <v>68</v>
      </c>
      <c r="F44" s="136" t="s">
        <v>66</v>
      </c>
      <c r="G44" s="125">
        <v>61</v>
      </c>
      <c r="H44" s="125">
        <v>92</v>
      </c>
      <c r="I44" s="86">
        <v>55</v>
      </c>
      <c r="J44" s="86"/>
      <c r="K44" s="86"/>
      <c r="L44" s="114">
        <f t="shared" si="1"/>
        <v>208</v>
      </c>
      <c r="M44" s="145">
        <v>33</v>
      </c>
      <c r="N44"/>
    </row>
    <row r="45" spans="2:15" ht="15.75">
      <c r="B45" s="81">
        <v>34</v>
      </c>
      <c r="C45" s="126">
        <v>63</v>
      </c>
      <c r="D45" s="132" t="s">
        <v>218</v>
      </c>
      <c r="E45" s="126" t="s">
        <v>125</v>
      </c>
      <c r="F45" s="126" t="s">
        <v>66</v>
      </c>
      <c r="G45" s="126">
        <v>61</v>
      </c>
      <c r="H45" s="126">
        <v>73</v>
      </c>
      <c r="I45" s="86">
        <v>68</v>
      </c>
      <c r="J45" s="86"/>
      <c r="K45" s="86"/>
      <c r="L45" s="114">
        <f t="shared" si="1"/>
        <v>202</v>
      </c>
      <c r="M45" s="145">
        <v>34</v>
      </c>
      <c r="N45"/>
    </row>
    <row r="46" spans="2:15" ht="15.75">
      <c r="B46" s="81">
        <v>35</v>
      </c>
      <c r="C46" s="126">
        <v>62</v>
      </c>
      <c r="D46" s="132" t="s">
        <v>219</v>
      </c>
      <c r="E46" s="126" t="s">
        <v>126</v>
      </c>
      <c r="F46" s="126" t="s">
        <v>66</v>
      </c>
      <c r="G46" s="126">
        <v>0</v>
      </c>
      <c r="H46" s="126">
        <v>92</v>
      </c>
      <c r="I46" s="87">
        <v>96</v>
      </c>
      <c r="J46" s="87"/>
      <c r="K46" s="87"/>
      <c r="L46" s="142">
        <f t="shared" si="1"/>
        <v>188</v>
      </c>
      <c r="M46" s="145">
        <v>35</v>
      </c>
    </row>
    <row r="47" spans="2:15" ht="15.75">
      <c r="B47" s="81">
        <f t="shared" si="0"/>
        <v>36</v>
      </c>
      <c r="C47" s="126">
        <v>54</v>
      </c>
      <c r="D47" s="132" t="s">
        <v>220</v>
      </c>
      <c r="E47" s="126" t="s">
        <v>98</v>
      </c>
      <c r="F47" s="126" t="s">
        <v>66</v>
      </c>
      <c r="G47" s="126">
        <v>36</v>
      </c>
      <c r="H47" s="126">
        <v>57</v>
      </c>
      <c r="I47" s="101">
        <v>86</v>
      </c>
      <c r="J47" s="90"/>
      <c r="K47" s="90"/>
      <c r="L47" s="114">
        <f t="shared" si="1"/>
        <v>179</v>
      </c>
      <c r="M47" s="145">
        <v>36</v>
      </c>
    </row>
    <row r="48" spans="2:15" ht="15.75">
      <c r="B48" s="81">
        <v>37</v>
      </c>
      <c r="C48" s="126">
        <v>59</v>
      </c>
      <c r="D48" s="132" t="s">
        <v>221</v>
      </c>
      <c r="E48" s="126" t="s">
        <v>123</v>
      </c>
      <c r="F48" s="126" t="s">
        <v>66</v>
      </c>
      <c r="G48" s="126">
        <v>96</v>
      </c>
      <c r="H48" s="126">
        <v>0</v>
      </c>
      <c r="I48" s="83">
        <v>81</v>
      </c>
      <c r="J48" s="83"/>
      <c r="K48" s="83"/>
      <c r="L48" s="114">
        <f t="shared" si="1"/>
        <v>177</v>
      </c>
      <c r="M48" s="145">
        <v>37</v>
      </c>
      <c r="N48"/>
      <c r="O48" s="16"/>
    </row>
    <row r="49" spans="2:15" ht="16.5" customHeight="1">
      <c r="B49" s="81">
        <v>38</v>
      </c>
      <c r="C49" s="126">
        <v>48</v>
      </c>
      <c r="D49" s="132" t="s">
        <v>222</v>
      </c>
      <c r="E49" s="126" t="s">
        <v>95</v>
      </c>
      <c r="F49" s="126" t="s">
        <v>66</v>
      </c>
      <c r="G49" s="126">
        <v>69</v>
      </c>
      <c r="H49" s="126">
        <v>51</v>
      </c>
      <c r="I49" s="83">
        <v>49</v>
      </c>
      <c r="J49" s="83"/>
      <c r="K49" s="83"/>
      <c r="L49" s="114">
        <f t="shared" si="1"/>
        <v>169</v>
      </c>
      <c r="M49" s="145">
        <v>38</v>
      </c>
      <c r="N49"/>
      <c r="O49" s="16"/>
    </row>
    <row r="50" spans="2:15" ht="16.5" customHeight="1">
      <c r="B50" s="81">
        <v>39</v>
      </c>
      <c r="C50" s="126">
        <v>58</v>
      </c>
      <c r="D50" s="132" t="s">
        <v>223</v>
      </c>
      <c r="E50" s="126" t="s">
        <v>102</v>
      </c>
      <c r="F50" s="126" t="s">
        <v>66</v>
      </c>
      <c r="G50" s="126">
        <v>120</v>
      </c>
      <c r="H50" s="126">
        <v>0</v>
      </c>
      <c r="I50" s="101">
        <v>46</v>
      </c>
      <c r="J50" s="90"/>
      <c r="K50" s="90"/>
      <c r="L50" s="114">
        <f t="shared" si="1"/>
        <v>166</v>
      </c>
      <c r="M50" s="145">
        <v>39</v>
      </c>
      <c r="N50"/>
      <c r="O50" s="16"/>
    </row>
    <row r="51" spans="2:15" ht="17.25" customHeight="1">
      <c r="B51" s="81">
        <v>40</v>
      </c>
      <c r="C51" s="122">
        <v>40</v>
      </c>
      <c r="D51" s="132" t="s">
        <v>224</v>
      </c>
      <c r="E51" s="126" t="s">
        <v>91</v>
      </c>
      <c r="F51" s="126" t="s">
        <v>66</v>
      </c>
      <c r="G51" s="126">
        <v>0</v>
      </c>
      <c r="H51" s="126">
        <v>43</v>
      </c>
      <c r="I51" s="101">
        <v>77</v>
      </c>
      <c r="J51" s="90"/>
      <c r="K51" s="90"/>
      <c r="L51" s="114">
        <f t="shared" si="1"/>
        <v>120</v>
      </c>
      <c r="M51" s="145">
        <v>40</v>
      </c>
      <c r="N51"/>
      <c r="O51" s="16"/>
    </row>
    <row r="52" spans="2:15" ht="16.5" customHeight="1">
      <c r="B52" s="81">
        <v>41</v>
      </c>
      <c r="C52" s="122">
        <v>18</v>
      </c>
      <c r="D52" s="131" t="s">
        <v>168</v>
      </c>
      <c r="E52" s="122" t="s">
        <v>74</v>
      </c>
      <c r="F52" s="122" t="s">
        <v>66</v>
      </c>
      <c r="G52" s="123">
        <v>65</v>
      </c>
      <c r="H52" s="123">
        <v>0</v>
      </c>
      <c r="I52" s="86">
        <v>0</v>
      </c>
      <c r="J52" s="86"/>
      <c r="K52" s="86"/>
      <c r="L52" s="114">
        <f t="shared" si="1"/>
        <v>65</v>
      </c>
      <c r="M52" s="145">
        <v>41</v>
      </c>
    </row>
    <row r="53" spans="2:15" ht="17.25" customHeight="1">
      <c r="B53" s="81">
        <v>42</v>
      </c>
      <c r="C53" s="126">
        <v>25</v>
      </c>
      <c r="D53" s="131" t="s">
        <v>225</v>
      </c>
      <c r="E53" s="122" t="s">
        <v>122</v>
      </c>
      <c r="F53" s="122" t="s">
        <v>66</v>
      </c>
      <c r="G53" s="123">
        <v>65</v>
      </c>
      <c r="H53" s="123">
        <v>0</v>
      </c>
      <c r="I53" s="86">
        <v>0</v>
      </c>
      <c r="J53" s="86"/>
      <c r="K53" s="86"/>
      <c r="L53" s="114">
        <f t="shared" si="1"/>
        <v>65</v>
      </c>
      <c r="M53" s="145">
        <v>42</v>
      </c>
      <c r="N53" s="29"/>
      <c r="O53" s="16"/>
    </row>
    <row r="54" spans="2:15" ht="20.100000000000001" customHeight="1">
      <c r="B54" s="81">
        <v>43</v>
      </c>
      <c r="C54" s="126">
        <v>43</v>
      </c>
      <c r="D54" s="132" t="s">
        <v>226</v>
      </c>
      <c r="E54" s="126" t="s">
        <v>94</v>
      </c>
      <c r="F54" s="126" t="s">
        <v>66</v>
      </c>
      <c r="G54" s="126">
        <v>58</v>
      </c>
      <c r="H54" s="126">
        <v>0</v>
      </c>
      <c r="I54" s="83">
        <v>0</v>
      </c>
      <c r="J54" s="83"/>
      <c r="K54" s="83"/>
      <c r="L54" s="114">
        <f t="shared" si="1"/>
        <v>58</v>
      </c>
      <c r="M54" s="145">
        <v>43</v>
      </c>
      <c r="O54" s="16"/>
    </row>
    <row r="55" spans="2:15" ht="15.75" customHeight="1">
      <c r="B55" s="81">
        <v>44</v>
      </c>
      <c r="C55" s="122">
        <v>21</v>
      </c>
      <c r="D55" s="132" t="s">
        <v>227</v>
      </c>
      <c r="E55" s="126" t="s">
        <v>77</v>
      </c>
      <c r="F55" s="126" t="s">
        <v>66</v>
      </c>
      <c r="G55" s="126">
        <v>8</v>
      </c>
      <c r="H55" s="126">
        <v>15</v>
      </c>
      <c r="I55" s="83">
        <v>0</v>
      </c>
      <c r="J55" s="83"/>
      <c r="K55" s="83"/>
      <c r="L55" s="114">
        <f t="shared" si="1"/>
        <v>23</v>
      </c>
      <c r="M55" s="145">
        <v>44</v>
      </c>
    </row>
    <row r="56" spans="2:15" ht="20.100000000000001" customHeight="1">
      <c r="B56" s="81">
        <v>45</v>
      </c>
      <c r="C56" s="126">
        <v>42</v>
      </c>
      <c r="D56" s="132" t="s">
        <v>228</v>
      </c>
      <c r="E56" s="126" t="s">
        <v>93</v>
      </c>
      <c r="F56" s="126" t="s">
        <v>66</v>
      </c>
      <c r="G56" s="126">
        <v>0</v>
      </c>
      <c r="H56" s="126">
        <v>0</v>
      </c>
      <c r="I56" s="83">
        <v>0</v>
      </c>
      <c r="J56" s="83"/>
      <c r="K56" s="83"/>
      <c r="L56" s="114">
        <f t="shared" si="1"/>
        <v>0</v>
      </c>
      <c r="M56" s="145">
        <v>45</v>
      </c>
    </row>
    <row r="57" spans="2:15" ht="3.75" customHeight="1"/>
    <row r="58" spans="2:15" ht="15.75">
      <c r="C58" s="94" t="s">
        <v>50</v>
      </c>
      <c r="D58" s="94"/>
      <c r="E58" s="94"/>
      <c r="F58" s="94"/>
      <c r="G58" s="38"/>
      <c r="H58" s="94"/>
      <c r="I58" s="95"/>
      <c r="J58" s="62"/>
      <c r="K58" s="64" t="s">
        <v>8</v>
      </c>
      <c r="L58" s="96"/>
      <c r="M58"/>
    </row>
    <row r="59" spans="2:15" ht="9.75" customHeight="1">
      <c r="C59" s="20"/>
      <c r="D59" s="21"/>
      <c r="E59" s="18"/>
      <c r="F59" s="18"/>
      <c r="G59" s="22"/>
      <c r="H59" s="62"/>
      <c r="I59" s="64"/>
      <c r="J59" s="62"/>
      <c r="K59" s="62"/>
      <c r="L59" s="96"/>
      <c r="M59"/>
    </row>
    <row r="60" spans="2:15" ht="15.75">
      <c r="C60" s="33"/>
      <c r="D60" s="33"/>
      <c r="E60" s="33"/>
      <c r="F60" s="33"/>
      <c r="G60" s="33"/>
      <c r="H60" s="63" t="s">
        <v>51</v>
      </c>
      <c r="I60" s="63"/>
      <c r="J60" s="63"/>
      <c r="K60" s="63"/>
      <c r="L60" s="63"/>
    </row>
    <row r="61" spans="2:15" ht="9.75" customHeight="1">
      <c r="C61" s="24"/>
      <c r="D61" s="25"/>
      <c r="E61" s="26"/>
      <c r="F61" s="26"/>
      <c r="G61" s="27"/>
      <c r="H61" s="62"/>
      <c r="I61" s="64"/>
      <c r="J61" s="62"/>
      <c r="K61" s="62"/>
      <c r="L61" s="96"/>
      <c r="M61"/>
    </row>
    <row r="62" spans="2:15" ht="15.75">
      <c r="C62" s="33"/>
      <c r="D62" s="33"/>
      <c r="E62" s="33"/>
      <c r="F62" s="33"/>
      <c r="G62" s="33"/>
      <c r="H62" s="63" t="s">
        <v>131</v>
      </c>
      <c r="I62" s="62"/>
      <c r="J62" s="97"/>
      <c r="K62" s="97"/>
      <c r="L62" s="96"/>
      <c r="M62"/>
    </row>
    <row r="63" spans="2:15" ht="9.75" customHeight="1">
      <c r="C63" s="50"/>
      <c r="D63" s="51"/>
      <c r="E63" s="52"/>
      <c r="F63" s="52"/>
      <c r="G63" s="53"/>
      <c r="H63" s="98"/>
      <c r="I63" s="99"/>
      <c r="J63" s="99"/>
      <c r="K63" s="99"/>
      <c r="L63" s="100"/>
      <c r="M63" s="29"/>
    </row>
    <row r="64" spans="2:15" ht="15.75">
      <c r="C64" s="22"/>
      <c r="D64" s="19"/>
      <c r="E64" s="30"/>
      <c r="F64" s="30"/>
      <c r="G64" s="28"/>
      <c r="H64" s="94" t="s">
        <v>130</v>
      </c>
    </row>
  </sheetData>
  <mergeCells count="19">
    <mergeCell ref="B8:M8"/>
    <mergeCell ref="B1:J1"/>
    <mergeCell ref="K1:L1"/>
    <mergeCell ref="B2:J2"/>
    <mergeCell ref="B3:J3"/>
    <mergeCell ref="B4:J4"/>
    <mergeCell ref="K5:L5"/>
    <mergeCell ref="B6:J6"/>
    <mergeCell ref="K6:L6"/>
    <mergeCell ref="B7:J7"/>
    <mergeCell ref="J10:K10"/>
    <mergeCell ref="L10:L11"/>
    <mergeCell ref="M10:M11"/>
    <mergeCell ref="B10:B11"/>
    <mergeCell ref="C10:C11"/>
    <mergeCell ref="D10:D11"/>
    <mergeCell ref="E10:E11"/>
    <mergeCell ref="F10:F11"/>
    <mergeCell ref="G10:I10"/>
  </mergeCells>
  <phoneticPr fontId="14" type="noConversion"/>
  <printOptions horizontalCentered="1"/>
  <pageMargins left="0.55118110236220474" right="0.23622047244094491" top="0.22" bottom="0.4" header="0" footer="0"/>
  <pageSetup paperSize="9" scale="82" orientation="portrait" horizontalDpi="24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B1:V67"/>
  <sheetViews>
    <sheetView topLeftCell="A16" zoomScaleNormal="100" zoomScaleSheetLayoutView="75" workbookViewId="0">
      <selection activeCell="K5" sqref="K5:L5"/>
    </sheetView>
  </sheetViews>
  <sheetFormatPr defaultRowHeight="12.75"/>
  <cols>
    <col min="1" max="1" width="4" customWidth="1"/>
    <col min="2" max="2" width="4.140625" customWidth="1"/>
    <col min="3" max="3" width="4.85546875" style="31" customWidth="1"/>
    <col min="4" max="4" width="20.85546875" customWidth="1"/>
    <col min="5" max="5" width="11" customWidth="1"/>
    <col min="6" max="6" width="10" customWidth="1"/>
    <col min="7" max="7" width="20.85546875" customWidth="1"/>
    <col min="8" max="8" width="13.5703125" customWidth="1"/>
    <col min="9" max="10" width="5.7109375" customWidth="1"/>
    <col min="11" max="11" width="7.5703125" customWidth="1"/>
    <col min="12" max="12" width="7.85546875" customWidth="1"/>
    <col min="13" max="13" width="7.85546875" style="16" customWidth="1"/>
    <col min="14" max="14" width="6.42578125" style="16" customWidth="1"/>
    <col min="15" max="15" width="7.140625" customWidth="1"/>
  </cols>
  <sheetData>
    <row r="1" spans="2:22" s="1" customFormat="1" ht="18.75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114</v>
      </c>
      <c r="L1" s="231"/>
      <c r="M1" s="69"/>
      <c r="O1" s="3"/>
      <c r="P1" s="4"/>
      <c r="Q1"/>
    </row>
    <row r="2" spans="2:22" s="1" customFormat="1" ht="18.75" customHeight="1"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70"/>
      <c r="L2" s="71"/>
      <c r="M2" s="69"/>
      <c r="O2" s="6"/>
      <c r="P2" s="7"/>
    </row>
    <row r="3" spans="2:22" s="1" customFormat="1" ht="19.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263"/>
      <c r="L3" s="263"/>
      <c r="M3" s="69"/>
      <c r="O3" s="8"/>
      <c r="P3" s="4"/>
    </row>
    <row r="4" spans="2:22" s="1" customFormat="1" ht="21.7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K4" s="72" t="s">
        <v>229</v>
      </c>
      <c r="L4" s="69"/>
      <c r="M4" s="69"/>
      <c r="O4" s="9"/>
      <c r="P4" s="4"/>
    </row>
    <row r="5" spans="2:22" s="1" customFormat="1" ht="21.75" customHeight="1">
      <c r="B5" s="68"/>
      <c r="C5" s="68"/>
      <c r="D5" s="68"/>
      <c r="E5" s="68"/>
      <c r="F5" s="68"/>
      <c r="G5" s="68"/>
      <c r="H5" s="68"/>
      <c r="I5" s="68"/>
      <c r="J5" s="69"/>
      <c r="K5" s="251" t="s">
        <v>21</v>
      </c>
      <c r="L5" s="251"/>
      <c r="M5" s="70" t="s">
        <v>195</v>
      </c>
      <c r="O5" s="9"/>
      <c r="P5" s="4"/>
    </row>
    <row r="6" spans="2:22" s="1" customFormat="1" ht="21.75" customHeight="1">
      <c r="B6" s="248" t="s">
        <v>20</v>
      </c>
      <c r="C6" s="248"/>
      <c r="D6" s="248"/>
      <c r="E6" s="248"/>
      <c r="F6" s="248"/>
      <c r="G6" s="248"/>
      <c r="H6" s="248"/>
      <c r="I6" s="248"/>
      <c r="J6" s="248"/>
      <c r="K6" s="251" t="s">
        <v>22</v>
      </c>
      <c r="L6" s="251"/>
      <c r="M6" s="70" t="s">
        <v>192</v>
      </c>
      <c r="O6" s="9"/>
      <c r="P6" s="4"/>
    </row>
    <row r="7" spans="2:22" s="1" customFormat="1" ht="28.5" customHeight="1">
      <c r="B7" s="238" t="s">
        <v>2</v>
      </c>
      <c r="C7" s="238"/>
      <c r="D7" s="238"/>
      <c r="E7" s="238"/>
      <c r="F7" s="238"/>
      <c r="G7" s="238"/>
      <c r="H7" s="238"/>
      <c r="I7" s="238"/>
      <c r="J7" s="238"/>
      <c r="K7" s="75"/>
      <c r="L7" s="69"/>
      <c r="M7" s="69"/>
      <c r="N7" s="41"/>
      <c r="O7" s="8"/>
      <c r="P7" s="4"/>
    </row>
    <row r="8" spans="2:22" s="1" customFormat="1" ht="20.25" customHeight="1">
      <c r="O8" s="8"/>
      <c r="P8" s="4"/>
      <c r="U8" s="40"/>
      <c r="V8" s="40"/>
    </row>
    <row r="9" spans="2:22" s="1" customFormat="1" ht="20.25" customHeight="1">
      <c r="B9" s="238" t="s">
        <v>55</v>
      </c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8"/>
      <c r="P9" s="4"/>
      <c r="U9" s="41"/>
    </row>
    <row r="10" spans="2:22" s="1" customFormat="1" ht="19.5" thickBot="1">
      <c r="C10" s="2"/>
      <c r="D10" s="10"/>
      <c r="E10" s="11"/>
      <c r="F10" s="11"/>
      <c r="G10" s="11"/>
      <c r="H10" s="12"/>
      <c r="I10" s="5"/>
      <c r="J10" s="5"/>
      <c r="K10" s="5"/>
      <c r="L10" s="5"/>
      <c r="M10" s="13"/>
      <c r="N10" s="14"/>
      <c r="O10" s="3"/>
      <c r="P10" s="4"/>
    </row>
    <row r="11" spans="2:22" ht="15.75" customHeight="1">
      <c r="B11" s="244" t="s">
        <v>9</v>
      </c>
      <c r="C11" s="246" t="s">
        <v>10</v>
      </c>
      <c r="D11" s="234" t="s">
        <v>3</v>
      </c>
      <c r="E11" s="236" t="s">
        <v>36</v>
      </c>
      <c r="F11" s="236" t="s">
        <v>19</v>
      </c>
      <c r="G11" s="236" t="s">
        <v>26</v>
      </c>
      <c r="H11" s="259" t="s">
        <v>25</v>
      </c>
      <c r="I11" s="249" t="s">
        <v>4</v>
      </c>
      <c r="J11" s="250"/>
      <c r="K11" s="261" t="s">
        <v>24</v>
      </c>
      <c r="L11" s="239" t="s">
        <v>6</v>
      </c>
      <c r="M11" s="242" t="s">
        <v>7</v>
      </c>
      <c r="N11"/>
    </row>
    <row r="12" spans="2:22" ht="18" customHeight="1" thickBot="1">
      <c r="B12" s="254"/>
      <c r="C12" s="255"/>
      <c r="D12" s="256"/>
      <c r="E12" s="257"/>
      <c r="F12" s="257"/>
      <c r="G12" s="257"/>
      <c r="H12" s="260"/>
      <c r="I12" s="141">
        <v>1</v>
      </c>
      <c r="J12" s="141">
        <v>2</v>
      </c>
      <c r="K12" s="262"/>
      <c r="L12" s="252"/>
      <c r="M12" s="253"/>
      <c r="N12"/>
    </row>
    <row r="13" spans="2:22" ht="14.25" customHeight="1">
      <c r="B13" s="76">
        <f>B12+1</f>
        <v>1</v>
      </c>
      <c r="C13" s="133">
        <v>13</v>
      </c>
      <c r="D13" s="224" t="s">
        <v>161</v>
      </c>
      <c r="E13" s="133" t="s">
        <v>69</v>
      </c>
      <c r="F13" s="133" t="s">
        <v>66</v>
      </c>
      <c r="G13" s="166" t="s">
        <v>105</v>
      </c>
      <c r="H13" s="166">
        <v>765</v>
      </c>
      <c r="I13" s="77"/>
      <c r="J13" s="77">
        <v>68</v>
      </c>
      <c r="K13" s="143">
        <f t="shared" ref="K13:K29" si="0">MAX(I13,J13)</f>
        <v>68</v>
      </c>
      <c r="L13" s="143">
        <f t="shared" ref="L13:L18" si="1">IF(K13&gt;0, SUM(H13,K13),0)</f>
        <v>833</v>
      </c>
      <c r="M13" s="144">
        <v>1</v>
      </c>
    </row>
    <row r="14" spans="2:22" ht="14.25" customHeight="1">
      <c r="B14" s="81">
        <f>B13+1</f>
        <v>2</v>
      </c>
      <c r="C14" s="136">
        <v>11</v>
      </c>
      <c r="D14" s="212" t="s">
        <v>153</v>
      </c>
      <c r="E14" s="136" t="s">
        <v>67</v>
      </c>
      <c r="F14" s="136" t="s">
        <v>66</v>
      </c>
      <c r="G14" s="147" t="s">
        <v>104</v>
      </c>
      <c r="H14" s="147">
        <v>695</v>
      </c>
      <c r="I14" s="87"/>
      <c r="J14" s="87">
        <v>70</v>
      </c>
      <c r="K14" s="114">
        <f t="shared" si="0"/>
        <v>70</v>
      </c>
      <c r="L14" s="114">
        <f t="shared" si="1"/>
        <v>765</v>
      </c>
      <c r="M14" s="145">
        <v>2</v>
      </c>
    </row>
    <row r="15" spans="2:22" ht="14.25" customHeight="1">
      <c r="B15" s="81">
        <f>B14+1</f>
        <v>3</v>
      </c>
      <c r="C15" s="136">
        <v>15</v>
      </c>
      <c r="D15" s="212" t="s">
        <v>181</v>
      </c>
      <c r="E15" s="136" t="s">
        <v>71</v>
      </c>
      <c r="F15" s="136" t="s">
        <v>66</v>
      </c>
      <c r="G15" s="147" t="s">
        <v>103</v>
      </c>
      <c r="H15" s="147">
        <v>620</v>
      </c>
      <c r="I15" s="83"/>
      <c r="J15" s="83">
        <v>73</v>
      </c>
      <c r="K15" s="114">
        <f t="shared" si="0"/>
        <v>73</v>
      </c>
      <c r="L15" s="114">
        <f t="shared" si="1"/>
        <v>693</v>
      </c>
      <c r="M15" s="145">
        <v>3</v>
      </c>
    </row>
    <row r="16" spans="2:22" ht="14.25" customHeight="1">
      <c r="B16" s="81">
        <v>4</v>
      </c>
      <c r="C16" s="136">
        <v>22</v>
      </c>
      <c r="D16" s="212" t="s">
        <v>167</v>
      </c>
      <c r="E16" s="128" t="s">
        <v>78</v>
      </c>
      <c r="F16" s="136" t="s">
        <v>66</v>
      </c>
      <c r="G16" s="149" t="s">
        <v>106</v>
      </c>
      <c r="H16" s="149">
        <v>560</v>
      </c>
      <c r="I16" s="86"/>
      <c r="J16" s="86">
        <v>127</v>
      </c>
      <c r="K16" s="114">
        <f t="shared" si="0"/>
        <v>127</v>
      </c>
      <c r="L16" s="114">
        <f t="shared" si="1"/>
        <v>687</v>
      </c>
      <c r="M16" s="145"/>
    </row>
    <row r="17" spans="2:13" ht="14.25" customHeight="1">
      <c r="B17" s="81">
        <v>5</v>
      </c>
      <c r="C17" s="128">
        <v>27</v>
      </c>
      <c r="D17" s="162" t="s">
        <v>159</v>
      </c>
      <c r="E17" s="128" t="s">
        <v>81</v>
      </c>
      <c r="F17" s="148" t="s">
        <v>66</v>
      </c>
      <c r="G17" s="147" t="s">
        <v>107</v>
      </c>
      <c r="H17" s="147">
        <v>545</v>
      </c>
      <c r="I17" s="83"/>
      <c r="J17" s="83">
        <v>113</v>
      </c>
      <c r="K17" s="114">
        <f t="shared" si="0"/>
        <v>113</v>
      </c>
      <c r="L17" s="114">
        <f t="shared" si="1"/>
        <v>658</v>
      </c>
      <c r="M17" s="145"/>
    </row>
    <row r="18" spans="2:13" ht="14.25" customHeight="1">
      <c r="B18" s="81">
        <v>6</v>
      </c>
      <c r="C18" s="126">
        <v>26</v>
      </c>
      <c r="D18" s="140" t="s">
        <v>182</v>
      </c>
      <c r="E18" s="126">
        <v>298</v>
      </c>
      <c r="F18" s="126" t="s">
        <v>80</v>
      </c>
      <c r="G18" s="151" t="s">
        <v>111</v>
      </c>
      <c r="H18" s="83">
        <v>530</v>
      </c>
      <c r="I18" s="83">
        <v>80</v>
      </c>
      <c r="J18" s="83"/>
      <c r="K18" s="114">
        <f t="shared" si="0"/>
        <v>80</v>
      </c>
      <c r="L18" s="114">
        <f t="shared" si="1"/>
        <v>610</v>
      </c>
      <c r="M18" s="145"/>
    </row>
    <row r="19" spans="2:13" ht="14.25" customHeight="1">
      <c r="B19" s="81">
        <v>7</v>
      </c>
      <c r="C19" s="128">
        <v>33</v>
      </c>
      <c r="D19" s="162" t="s">
        <v>183</v>
      </c>
      <c r="E19" s="128" t="s">
        <v>115</v>
      </c>
      <c r="F19" s="128" t="s">
        <v>66</v>
      </c>
      <c r="G19" s="86" t="s">
        <v>145</v>
      </c>
      <c r="H19" s="86">
        <v>570</v>
      </c>
      <c r="I19" s="83"/>
      <c r="J19" s="83" t="s">
        <v>146</v>
      </c>
      <c r="K19" s="114">
        <f t="shared" si="0"/>
        <v>0</v>
      </c>
      <c r="L19" s="114">
        <v>570</v>
      </c>
      <c r="M19" s="145"/>
    </row>
    <row r="20" spans="2:13" ht="14.25" customHeight="1">
      <c r="B20" s="81">
        <v>8</v>
      </c>
      <c r="C20" s="128">
        <v>36</v>
      </c>
      <c r="D20" s="162" t="s">
        <v>184</v>
      </c>
      <c r="E20" s="128" t="s">
        <v>87</v>
      </c>
      <c r="F20" s="136" t="s">
        <v>66</v>
      </c>
      <c r="G20" s="149" t="s">
        <v>108</v>
      </c>
      <c r="H20" s="149">
        <v>490</v>
      </c>
      <c r="I20" s="83">
        <v>70</v>
      </c>
      <c r="J20" s="83"/>
      <c r="K20" s="114">
        <f t="shared" si="0"/>
        <v>70</v>
      </c>
      <c r="L20" s="114">
        <f t="shared" ref="L20:L29" si="2">IF(K20&gt;0, SUM(H20,K20),0)</f>
        <v>560</v>
      </c>
      <c r="M20" s="145"/>
    </row>
    <row r="21" spans="2:13" ht="14.25" customHeight="1">
      <c r="B21" s="81">
        <v>9</v>
      </c>
      <c r="C21" s="128">
        <v>28</v>
      </c>
      <c r="D21" s="162" t="s">
        <v>156</v>
      </c>
      <c r="E21" s="128" t="s">
        <v>82</v>
      </c>
      <c r="F21" s="136" t="s">
        <v>66</v>
      </c>
      <c r="G21" s="147" t="s">
        <v>108</v>
      </c>
      <c r="H21" s="147">
        <v>485</v>
      </c>
      <c r="I21" s="83"/>
      <c r="J21" s="83">
        <v>75</v>
      </c>
      <c r="K21" s="114">
        <f t="shared" si="0"/>
        <v>75</v>
      </c>
      <c r="L21" s="114">
        <f t="shared" si="2"/>
        <v>560</v>
      </c>
      <c r="M21" s="145"/>
    </row>
    <row r="22" spans="2:13" ht="14.25" customHeight="1">
      <c r="B22" s="81">
        <f>B21+1</f>
        <v>10</v>
      </c>
      <c r="C22" s="82">
        <v>64</v>
      </c>
      <c r="D22" s="213" t="s">
        <v>174</v>
      </c>
      <c r="E22" s="126" t="s">
        <v>117</v>
      </c>
      <c r="F22" s="126" t="s">
        <v>118</v>
      </c>
      <c r="G22" s="151" t="s">
        <v>108</v>
      </c>
      <c r="H22" s="83">
        <v>430</v>
      </c>
      <c r="I22" s="83">
        <v>75</v>
      </c>
      <c r="J22" s="83"/>
      <c r="K22" s="114">
        <f t="shared" si="0"/>
        <v>75</v>
      </c>
      <c r="L22" s="114">
        <f t="shared" si="2"/>
        <v>505</v>
      </c>
      <c r="M22" s="145"/>
    </row>
    <row r="23" spans="2:13" ht="14.25" customHeight="1">
      <c r="B23" s="81">
        <f>B22+1</f>
        <v>11</v>
      </c>
      <c r="C23" s="136">
        <v>12</v>
      </c>
      <c r="D23" s="212" t="s">
        <v>171</v>
      </c>
      <c r="E23" s="136" t="s">
        <v>68</v>
      </c>
      <c r="F23" s="136" t="s">
        <v>66</v>
      </c>
      <c r="G23" s="149" t="s">
        <v>108</v>
      </c>
      <c r="H23" s="149">
        <v>470</v>
      </c>
      <c r="I23" s="83">
        <v>30</v>
      </c>
      <c r="J23" s="83"/>
      <c r="K23" s="114">
        <f t="shared" si="0"/>
        <v>30</v>
      </c>
      <c r="L23" s="114">
        <f t="shared" si="2"/>
        <v>500</v>
      </c>
      <c r="M23" s="145"/>
    </row>
    <row r="24" spans="2:13" ht="14.25" customHeight="1">
      <c r="B24" s="81">
        <f>B23+1</f>
        <v>12</v>
      </c>
      <c r="C24" s="128">
        <v>34</v>
      </c>
      <c r="D24" s="162" t="s">
        <v>185</v>
      </c>
      <c r="E24" s="128" t="s">
        <v>85</v>
      </c>
      <c r="F24" s="136" t="s">
        <v>66</v>
      </c>
      <c r="G24" s="149" t="s">
        <v>105</v>
      </c>
      <c r="H24" s="149">
        <v>745</v>
      </c>
      <c r="I24" s="86"/>
      <c r="J24" s="86" t="s">
        <v>148</v>
      </c>
      <c r="K24" s="114">
        <f t="shared" si="0"/>
        <v>0</v>
      </c>
      <c r="L24" s="114">
        <f t="shared" si="2"/>
        <v>0</v>
      </c>
      <c r="M24" s="145"/>
    </row>
    <row r="25" spans="2:13" ht="14.25" customHeight="1">
      <c r="B25" s="81">
        <v>13</v>
      </c>
      <c r="C25" s="136">
        <v>10</v>
      </c>
      <c r="D25" s="212" t="s">
        <v>186</v>
      </c>
      <c r="E25" s="136" t="s">
        <v>65</v>
      </c>
      <c r="F25" s="136" t="s">
        <v>66</v>
      </c>
      <c r="G25" s="128" t="s">
        <v>103</v>
      </c>
      <c r="H25" s="128">
        <v>650</v>
      </c>
      <c r="I25" s="83" t="s">
        <v>148</v>
      </c>
      <c r="J25" s="83" t="s">
        <v>148</v>
      </c>
      <c r="K25" s="114">
        <f t="shared" si="0"/>
        <v>0</v>
      </c>
      <c r="L25" s="114">
        <f t="shared" si="2"/>
        <v>0</v>
      </c>
      <c r="M25" s="145"/>
    </row>
    <row r="26" spans="2:13" ht="14.25" customHeight="1">
      <c r="B26" s="81">
        <v>14</v>
      </c>
      <c r="C26" s="136">
        <v>14</v>
      </c>
      <c r="D26" s="212" t="s">
        <v>176</v>
      </c>
      <c r="E26" s="136" t="s">
        <v>70</v>
      </c>
      <c r="F26" s="136" t="s">
        <v>66</v>
      </c>
      <c r="G26" s="147" t="s">
        <v>106</v>
      </c>
      <c r="H26" s="147">
        <v>570</v>
      </c>
      <c r="I26" s="83" t="s">
        <v>120</v>
      </c>
      <c r="J26" s="83" t="s">
        <v>120</v>
      </c>
      <c r="K26" s="114">
        <f t="shared" si="0"/>
        <v>0</v>
      </c>
      <c r="L26" s="114">
        <f t="shared" si="2"/>
        <v>0</v>
      </c>
      <c r="M26" s="145"/>
    </row>
    <row r="27" spans="2:13" ht="14.25" customHeight="1">
      <c r="B27" s="81">
        <v>15</v>
      </c>
      <c r="C27" s="128">
        <v>35</v>
      </c>
      <c r="D27" s="162" t="s">
        <v>187</v>
      </c>
      <c r="E27" s="128" t="s">
        <v>86</v>
      </c>
      <c r="F27" s="136" t="s">
        <v>66</v>
      </c>
      <c r="G27" s="149" t="s">
        <v>109</v>
      </c>
      <c r="H27" s="149">
        <v>555</v>
      </c>
      <c r="I27" s="83"/>
      <c r="J27" s="83" t="s">
        <v>148</v>
      </c>
      <c r="K27" s="114">
        <f t="shared" si="0"/>
        <v>0</v>
      </c>
      <c r="L27" s="114">
        <f t="shared" si="2"/>
        <v>0</v>
      </c>
      <c r="M27" s="145"/>
    </row>
    <row r="28" spans="2:13" ht="14.25" customHeight="1">
      <c r="B28" s="81">
        <v>16</v>
      </c>
      <c r="C28" s="137">
        <v>49</v>
      </c>
      <c r="D28" s="162" t="s">
        <v>188</v>
      </c>
      <c r="E28" s="128" t="s">
        <v>96</v>
      </c>
      <c r="F28" s="136" t="s">
        <v>66</v>
      </c>
      <c r="G28" s="149" t="s">
        <v>111</v>
      </c>
      <c r="H28" s="149">
        <v>540</v>
      </c>
      <c r="I28" s="83"/>
      <c r="J28" s="83" t="s">
        <v>148</v>
      </c>
      <c r="K28" s="114">
        <f t="shared" si="0"/>
        <v>0</v>
      </c>
      <c r="L28" s="114">
        <f t="shared" si="2"/>
        <v>0</v>
      </c>
      <c r="M28" s="145"/>
    </row>
    <row r="29" spans="2:13" ht="14.25" customHeight="1" thickBot="1">
      <c r="B29" s="91">
        <v>17</v>
      </c>
      <c r="C29" s="154">
        <v>24</v>
      </c>
      <c r="D29" s="216" t="s">
        <v>180</v>
      </c>
      <c r="E29" s="154" t="s">
        <v>110</v>
      </c>
      <c r="F29" s="154" t="s">
        <v>66</v>
      </c>
      <c r="G29" s="208" t="s">
        <v>108</v>
      </c>
      <c r="H29" s="208">
        <v>460</v>
      </c>
      <c r="I29" s="209"/>
      <c r="J29" s="209" t="s">
        <v>148</v>
      </c>
      <c r="K29" s="104">
        <f t="shared" si="0"/>
        <v>0</v>
      </c>
      <c r="L29" s="104">
        <f t="shared" si="2"/>
        <v>0</v>
      </c>
      <c r="M29" s="146"/>
    </row>
    <row r="30" spans="2:13" ht="14.25" customHeight="1">
      <c r="K30" s="60"/>
      <c r="L30" s="60"/>
      <c r="M30" s="60"/>
    </row>
    <row r="31" spans="2:13">
      <c r="K31" s="60"/>
      <c r="L31" s="60"/>
      <c r="M31" s="60"/>
    </row>
    <row r="33" spans="3:15" ht="15.75">
      <c r="C33" s="94" t="s">
        <v>50</v>
      </c>
      <c r="D33" s="94"/>
      <c r="E33" s="94"/>
      <c r="F33" s="94"/>
      <c r="G33" s="38"/>
      <c r="H33" s="94"/>
      <c r="I33" s="95"/>
      <c r="J33" s="62"/>
      <c r="K33" s="64" t="s">
        <v>8</v>
      </c>
      <c r="L33" s="96"/>
      <c r="M33"/>
      <c r="N33"/>
    </row>
    <row r="34" spans="3:15" ht="20.100000000000001" customHeight="1">
      <c r="C34" s="70" t="s">
        <v>52</v>
      </c>
      <c r="D34" s="33"/>
      <c r="E34" s="18"/>
      <c r="F34" s="18"/>
      <c r="G34" s="22"/>
      <c r="H34" s="62"/>
      <c r="I34" s="64"/>
      <c r="J34" s="62"/>
      <c r="K34" s="62"/>
      <c r="L34" s="96"/>
      <c r="M34"/>
      <c r="N34"/>
    </row>
    <row r="35" spans="3:15" ht="20.100000000000001" customHeight="1">
      <c r="D35" s="105" t="s">
        <v>53</v>
      </c>
      <c r="E35" s="26"/>
      <c r="F35" s="26"/>
      <c r="G35" s="33"/>
      <c r="H35" s="63" t="s">
        <v>51</v>
      </c>
      <c r="I35" s="63"/>
      <c r="J35" s="63"/>
      <c r="K35" s="63"/>
      <c r="L35" s="63"/>
      <c r="N35"/>
    </row>
    <row r="36" spans="3:15" ht="20.100000000000001" customHeight="1">
      <c r="C36" s="24"/>
      <c r="E36" s="33"/>
      <c r="F36" s="33"/>
      <c r="G36" s="27"/>
      <c r="H36" s="62"/>
      <c r="I36" s="64"/>
      <c r="J36" s="62"/>
      <c r="K36" s="62"/>
      <c r="L36" s="96"/>
      <c r="M36"/>
      <c r="N36"/>
    </row>
    <row r="37" spans="3:15" ht="20.100000000000001" customHeight="1">
      <c r="C37" s="33"/>
      <c r="D37" s="106" t="s">
        <v>54</v>
      </c>
      <c r="E37" s="52"/>
      <c r="F37" s="52"/>
      <c r="G37" s="33"/>
      <c r="H37" s="63" t="s">
        <v>131</v>
      </c>
      <c r="I37" s="62"/>
      <c r="J37" s="97"/>
      <c r="K37" s="97"/>
      <c r="L37" s="96"/>
      <c r="M37"/>
      <c r="N37" s="18"/>
    </row>
    <row r="38" spans="3:15" ht="20.100000000000001" customHeight="1">
      <c r="C38" s="50"/>
      <c r="D38" s="64"/>
      <c r="E38" s="30"/>
      <c r="F38" s="30"/>
      <c r="G38" s="53"/>
      <c r="H38" s="98"/>
      <c r="I38" s="99"/>
      <c r="J38" s="99"/>
      <c r="K38" s="99"/>
      <c r="L38" s="100"/>
      <c r="M38" s="29"/>
      <c r="N38"/>
      <c r="O38" s="16"/>
    </row>
    <row r="39" spans="3:15" ht="20.100000000000001" customHeight="1">
      <c r="C39" s="22"/>
      <c r="D39" s="23" t="s">
        <v>147</v>
      </c>
      <c r="E39" s="18"/>
      <c r="F39" s="18"/>
      <c r="G39" s="28"/>
      <c r="H39" s="94" t="s">
        <v>130</v>
      </c>
      <c r="N39" s="38"/>
      <c r="O39" s="29"/>
    </row>
    <row r="40" spans="3:15" ht="20.100000000000001" customHeight="1">
      <c r="C40" s="20"/>
      <c r="G40" s="22"/>
      <c r="K40" s="7"/>
      <c r="L40" s="7"/>
      <c r="M40" s="7"/>
      <c r="O40" s="16"/>
    </row>
    <row r="41" spans="3:15" ht="15.75">
      <c r="C41" s="258"/>
      <c r="D41" s="258"/>
      <c r="E41" s="258"/>
      <c r="F41" s="258"/>
      <c r="G41" s="258"/>
      <c r="H41" s="258"/>
      <c r="K41" s="7"/>
      <c r="L41" s="7"/>
      <c r="M41" s="7"/>
    </row>
    <row r="42" spans="3:15" ht="15.75">
      <c r="C42" s="24"/>
      <c r="D42" s="25"/>
      <c r="E42" s="26"/>
      <c r="F42" s="26"/>
      <c r="G42" s="27"/>
      <c r="L42" s="7"/>
    </row>
    <row r="43" spans="3:15" ht="15.75">
      <c r="C43" s="258"/>
      <c r="D43" s="258"/>
      <c r="E43" s="258"/>
      <c r="F43" s="258"/>
      <c r="G43" s="258"/>
      <c r="H43" s="258"/>
      <c r="L43" s="7"/>
    </row>
    <row r="44" spans="3:15">
      <c r="L44" s="7"/>
    </row>
    <row r="45" spans="3:15">
      <c r="L45" s="7"/>
    </row>
    <row r="46" spans="3:15">
      <c r="L46" s="7"/>
    </row>
    <row r="47" spans="3:15">
      <c r="L47" s="7"/>
    </row>
    <row r="48" spans="3:15">
      <c r="L48" s="7"/>
    </row>
    <row r="49" spans="12:12">
      <c r="L49" s="7"/>
    </row>
    <row r="50" spans="12:12">
      <c r="L50" s="7"/>
    </row>
    <row r="51" spans="12:12">
      <c r="L51" s="7"/>
    </row>
    <row r="52" spans="12:12">
      <c r="L52" s="7"/>
    </row>
    <row r="53" spans="12:12">
      <c r="L53" s="7"/>
    </row>
    <row r="54" spans="12:12">
      <c r="L54" s="7"/>
    </row>
    <row r="55" spans="12:12">
      <c r="L55" s="7"/>
    </row>
    <row r="56" spans="12:12">
      <c r="L56" s="7"/>
    </row>
    <row r="57" spans="12:12">
      <c r="L57" s="7"/>
    </row>
    <row r="58" spans="12:12">
      <c r="L58" s="7"/>
    </row>
    <row r="59" spans="12:12">
      <c r="L59" s="7"/>
    </row>
    <row r="60" spans="12:12">
      <c r="L60" s="7"/>
    </row>
    <row r="61" spans="12:12">
      <c r="L61" s="16"/>
    </row>
    <row r="62" spans="12:12">
      <c r="L62" s="16"/>
    </row>
    <row r="63" spans="12:12">
      <c r="L63" s="16"/>
    </row>
    <row r="64" spans="12:12">
      <c r="L64" s="16"/>
    </row>
    <row r="65" spans="12:12" ht="15.75">
      <c r="L65" s="18"/>
    </row>
    <row r="66" spans="12:12">
      <c r="L66" s="16"/>
    </row>
    <row r="67" spans="12:12">
      <c r="L67" s="16"/>
    </row>
  </sheetData>
  <mergeCells count="24">
    <mergeCell ref="B1:J1"/>
    <mergeCell ref="K1:L1"/>
    <mergeCell ref="B2:J2"/>
    <mergeCell ref="B3:J3"/>
    <mergeCell ref="K3:L3"/>
    <mergeCell ref="B7:J7"/>
    <mergeCell ref="B4:J4"/>
    <mergeCell ref="K5:L5"/>
    <mergeCell ref="B6:J6"/>
    <mergeCell ref="K6:L6"/>
    <mergeCell ref="C43:H43"/>
    <mergeCell ref="H11:H12"/>
    <mergeCell ref="I11:J11"/>
    <mergeCell ref="K11:K12"/>
    <mergeCell ref="G11:G12"/>
    <mergeCell ref="C41:H41"/>
    <mergeCell ref="B9:N9"/>
    <mergeCell ref="B11:B12"/>
    <mergeCell ref="M11:M12"/>
    <mergeCell ref="C11:C12"/>
    <mergeCell ref="D11:D12"/>
    <mergeCell ref="E11:E12"/>
    <mergeCell ref="F11:F12"/>
    <mergeCell ref="L11:L12"/>
  </mergeCells>
  <phoneticPr fontId="14" type="noConversion"/>
  <printOptions horizontalCentered="1"/>
  <pageMargins left="0.55118110236220474" right="0.23622047244094491" top="0.39370078740157483" bottom="0.78740157480314965" header="0" footer="0"/>
  <pageSetup paperSize="9" scale="70" orientation="landscape" horizontalDpi="24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B1:AE52"/>
  <sheetViews>
    <sheetView zoomScaleNormal="100" zoomScaleSheetLayoutView="75" workbookViewId="0">
      <selection activeCell="J8" sqref="J8"/>
    </sheetView>
  </sheetViews>
  <sheetFormatPr defaultRowHeight="12.75"/>
  <cols>
    <col min="1" max="1" width="4" customWidth="1"/>
    <col min="2" max="2" width="4.140625" style="7" customWidth="1"/>
    <col min="3" max="3" width="4.85546875" style="31" customWidth="1"/>
    <col min="4" max="4" width="28.28515625" customWidth="1"/>
    <col min="5" max="5" width="8.7109375" customWidth="1"/>
    <col min="6" max="6" width="10" customWidth="1"/>
    <col min="7" max="9" width="5.7109375" customWidth="1"/>
    <col min="10" max="10" width="12.7109375" customWidth="1"/>
    <col min="11" max="11" width="12.85546875" style="7" customWidth="1"/>
    <col min="12" max="12" width="7.85546875" customWidth="1"/>
    <col min="13" max="13" width="10.42578125" style="16" customWidth="1"/>
    <col min="14" max="14" width="6.85546875" style="16" customWidth="1"/>
    <col min="15" max="15" width="7.140625" customWidth="1"/>
  </cols>
  <sheetData>
    <row r="1" spans="2:31" s="1" customFormat="1" ht="18.75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196</v>
      </c>
      <c r="L1" s="231"/>
      <c r="M1" s="33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2:31" s="1" customFormat="1" ht="18.75" customHeight="1"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231" t="s">
        <v>197</v>
      </c>
      <c r="L2" s="231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2:31" s="1" customFormat="1" ht="19.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263"/>
      <c r="L3" s="26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1" s="1" customFormat="1" ht="21.7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K4" s="72" t="s">
        <v>229</v>
      </c>
      <c r="L4" s="69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2:31" s="1" customFormat="1" ht="21.75" customHeight="1">
      <c r="B5" s="68"/>
      <c r="C5" s="68"/>
      <c r="D5" s="68"/>
      <c r="E5" s="68"/>
      <c r="F5" s="68"/>
      <c r="G5" s="68"/>
      <c r="H5" s="68"/>
      <c r="I5" s="68"/>
      <c r="J5" s="69"/>
      <c r="K5" s="251" t="s">
        <v>198</v>
      </c>
      <c r="L5" s="251"/>
      <c r="M5" s="33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2:31" s="1" customFormat="1" ht="21.75" customHeight="1">
      <c r="B6" s="248" t="s">
        <v>20</v>
      </c>
      <c r="C6" s="248"/>
      <c r="D6" s="248"/>
      <c r="E6" s="248"/>
      <c r="F6" s="248"/>
      <c r="G6" s="248"/>
      <c r="H6" s="248"/>
      <c r="I6" s="248"/>
      <c r="J6" s="248"/>
      <c r="K6" s="251" t="s">
        <v>199</v>
      </c>
      <c r="L6" s="251"/>
      <c r="M6" s="33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2:31" s="1" customFormat="1" ht="28.5" customHeight="1">
      <c r="B7" s="238" t="s">
        <v>2</v>
      </c>
      <c r="C7" s="238"/>
      <c r="D7" s="238"/>
      <c r="E7" s="238"/>
      <c r="F7" s="238"/>
      <c r="G7" s="238"/>
      <c r="H7" s="238"/>
      <c r="I7" s="238"/>
      <c r="J7" s="238"/>
      <c r="K7" s="75"/>
      <c r="L7" s="6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2:31" s="1" customFormat="1" ht="20.25" customHeight="1">
      <c r="B8" s="55"/>
      <c r="K8" s="5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2:31" s="1" customFormat="1" ht="52.5" customHeight="1">
      <c r="B9" s="267" t="s">
        <v>58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8"/>
      <c r="P9" s="4"/>
      <c r="S9"/>
      <c r="T9"/>
      <c r="U9"/>
      <c r="V9"/>
      <c r="W9"/>
      <c r="X9"/>
      <c r="Y9"/>
      <c r="Z9"/>
      <c r="AA9"/>
      <c r="AB9"/>
      <c r="AC9"/>
      <c r="AD9"/>
      <c r="AE9"/>
    </row>
    <row r="10" spans="2:31" s="1" customFormat="1" ht="19.5" thickBot="1">
      <c r="B10" s="55"/>
      <c r="C10" s="2"/>
      <c r="D10" s="10"/>
      <c r="E10" s="11"/>
      <c r="F10" s="11"/>
      <c r="G10" s="11"/>
      <c r="H10" s="12"/>
      <c r="I10" s="5"/>
      <c r="J10" s="5"/>
      <c r="K10" s="56"/>
      <c r="L10" s="5"/>
      <c r="M10" s="13"/>
      <c r="N10" s="14"/>
      <c r="P10" s="4"/>
    </row>
    <row r="11" spans="2:31" ht="15.75" customHeight="1">
      <c r="B11" s="244" t="s">
        <v>9</v>
      </c>
      <c r="C11" s="246" t="s">
        <v>10</v>
      </c>
      <c r="D11" s="234" t="s">
        <v>3</v>
      </c>
      <c r="E11" s="236" t="s">
        <v>36</v>
      </c>
      <c r="F11" s="236" t="s">
        <v>19</v>
      </c>
      <c r="G11" s="234" t="s">
        <v>4</v>
      </c>
      <c r="H11" s="234"/>
      <c r="I11" s="234"/>
      <c r="J11" s="265" t="s">
        <v>59</v>
      </c>
      <c r="K11" s="261" t="s">
        <v>27</v>
      </c>
      <c r="L11" s="239" t="s">
        <v>6</v>
      </c>
      <c r="M11" s="242" t="s">
        <v>7</v>
      </c>
      <c r="N11"/>
    </row>
    <row r="12" spans="2:31" ht="18" customHeight="1" thickBot="1">
      <c r="B12" s="245"/>
      <c r="C12" s="247"/>
      <c r="D12" s="235"/>
      <c r="E12" s="237"/>
      <c r="F12" s="237"/>
      <c r="G12" s="120">
        <v>1</v>
      </c>
      <c r="H12" s="120">
        <v>2</v>
      </c>
      <c r="I12" s="120">
        <v>3</v>
      </c>
      <c r="J12" s="266"/>
      <c r="K12" s="264"/>
      <c r="L12" s="240"/>
      <c r="M12" s="243"/>
      <c r="N12"/>
    </row>
    <row r="13" spans="2:31" ht="15.75">
      <c r="B13" s="76">
        <v>1</v>
      </c>
      <c r="C13" s="194">
        <v>11</v>
      </c>
      <c r="D13" s="217" t="s">
        <v>153</v>
      </c>
      <c r="E13" s="196" t="s">
        <v>143</v>
      </c>
      <c r="F13" s="199" t="s">
        <v>66</v>
      </c>
      <c r="G13" s="189">
        <v>1000</v>
      </c>
      <c r="H13" s="15">
        <v>977</v>
      </c>
      <c r="I13" s="190">
        <v>1000</v>
      </c>
      <c r="J13" s="191">
        <f>SUM(G13:I13)</f>
        <v>2977</v>
      </c>
      <c r="K13" s="188">
        <v>982</v>
      </c>
      <c r="L13" s="43">
        <f>SUM(J13:K13)</f>
        <v>3959</v>
      </c>
      <c r="M13" s="48">
        <v>1</v>
      </c>
    </row>
    <row r="14" spans="2:31" ht="15.75">
      <c r="B14" s="107">
        <v>2</v>
      </c>
      <c r="C14" s="122">
        <v>65</v>
      </c>
      <c r="D14" s="214" t="s">
        <v>172</v>
      </c>
      <c r="E14" s="122" t="s">
        <v>141</v>
      </c>
      <c r="F14" s="197" t="s">
        <v>73</v>
      </c>
      <c r="G14" s="200">
        <v>655</v>
      </c>
      <c r="H14" s="202">
        <v>1000</v>
      </c>
      <c r="I14" s="204">
        <v>904</v>
      </c>
      <c r="J14" s="192">
        <f>SUM(G14:I14)</f>
        <v>2559</v>
      </c>
      <c r="K14" s="206">
        <v>1000</v>
      </c>
      <c r="L14" s="43">
        <f>SUM(J14:K14)</f>
        <v>3559</v>
      </c>
      <c r="M14" s="17">
        <v>2</v>
      </c>
    </row>
    <row r="15" spans="2:31" ht="16.5" thickBot="1">
      <c r="B15" s="91">
        <v>3</v>
      </c>
      <c r="C15" s="92">
        <v>66</v>
      </c>
      <c r="D15" s="218" t="s">
        <v>173</v>
      </c>
      <c r="E15" s="195" t="s">
        <v>142</v>
      </c>
      <c r="F15" s="198" t="s">
        <v>73</v>
      </c>
      <c r="G15" s="201" t="s">
        <v>120</v>
      </c>
      <c r="H15" s="203" t="s">
        <v>146</v>
      </c>
      <c r="I15" s="205">
        <v>445</v>
      </c>
      <c r="J15" s="193">
        <f>SUM(G15:I15)</f>
        <v>445</v>
      </c>
      <c r="K15" s="207" t="s">
        <v>120</v>
      </c>
      <c r="L15" s="43">
        <f>SUM(J15:K15)</f>
        <v>445</v>
      </c>
      <c r="M15" s="17">
        <v>3</v>
      </c>
    </row>
    <row r="16" spans="2:31" ht="19.5" customHeight="1">
      <c r="K16" s="59"/>
      <c r="L16" s="59"/>
      <c r="M16" s="59"/>
      <c r="N16"/>
      <c r="O16" s="16"/>
    </row>
    <row r="17" spans="3:15" ht="19.5" customHeight="1">
      <c r="C17" s="94" t="s">
        <v>50</v>
      </c>
      <c r="D17" s="94"/>
      <c r="E17" s="94"/>
      <c r="F17" s="94"/>
      <c r="G17" s="38"/>
      <c r="H17" s="94"/>
      <c r="I17" s="95"/>
      <c r="J17" s="62"/>
      <c r="K17" s="64" t="s">
        <v>8</v>
      </c>
      <c r="L17" s="96"/>
      <c r="M17"/>
      <c r="N17"/>
      <c r="O17" s="16"/>
    </row>
    <row r="18" spans="3:15" ht="20.100000000000001" customHeight="1">
      <c r="C18" s="20"/>
      <c r="D18" s="21"/>
      <c r="E18" s="18"/>
      <c r="F18" s="18"/>
      <c r="G18" s="22"/>
      <c r="H18" s="62"/>
      <c r="I18" s="64"/>
      <c r="J18" s="62"/>
      <c r="K18" s="62"/>
      <c r="L18" s="96"/>
      <c r="M18"/>
    </row>
    <row r="19" spans="3:15" ht="20.100000000000001" customHeight="1">
      <c r="C19" s="33"/>
      <c r="D19" s="33"/>
      <c r="E19" s="33"/>
      <c r="F19" s="33"/>
      <c r="G19" s="33"/>
      <c r="H19" s="63" t="s">
        <v>51</v>
      </c>
      <c r="I19" s="63"/>
      <c r="J19" s="63"/>
      <c r="K19" s="63"/>
      <c r="L19" s="63"/>
      <c r="N19" s="29"/>
      <c r="O19" s="16"/>
    </row>
    <row r="20" spans="3:15" ht="19.5" customHeight="1">
      <c r="C20" s="24"/>
      <c r="D20" s="25"/>
      <c r="E20" s="26"/>
      <c r="F20" s="26"/>
      <c r="G20" s="27"/>
      <c r="H20" s="62"/>
      <c r="I20" s="64"/>
      <c r="J20" s="62"/>
      <c r="K20" s="62"/>
      <c r="L20" s="96"/>
      <c r="M20"/>
      <c r="O20" s="16"/>
    </row>
    <row r="21" spans="3:15" ht="15.75">
      <c r="C21" s="33"/>
      <c r="D21" s="33"/>
      <c r="E21" s="33"/>
      <c r="F21" s="33"/>
      <c r="G21" s="33"/>
      <c r="H21" s="94" t="s">
        <v>130</v>
      </c>
      <c r="I21" s="94"/>
      <c r="J21" s="94"/>
      <c r="K21" s="94"/>
      <c r="L21" s="94"/>
    </row>
    <row r="22" spans="3:15" ht="15.75">
      <c r="C22" s="50"/>
      <c r="D22" s="51"/>
      <c r="E22" s="52"/>
      <c r="F22" s="52"/>
      <c r="G22" s="53"/>
      <c r="H22" s="98"/>
      <c r="I22" s="99"/>
      <c r="J22" s="99"/>
      <c r="K22" s="99"/>
      <c r="L22" s="100"/>
      <c r="M22" s="29"/>
    </row>
    <row r="23" spans="3:15" ht="15.75">
      <c r="C23" s="22"/>
      <c r="D23" s="19"/>
      <c r="E23" s="30"/>
      <c r="F23" s="30"/>
      <c r="G23" s="28"/>
      <c r="H23" s="63" t="s">
        <v>131</v>
      </c>
      <c r="I23" s="62"/>
      <c r="J23" s="97"/>
      <c r="K23" s="97"/>
      <c r="L23" s="96"/>
      <c r="M23"/>
    </row>
    <row r="24" spans="3:15" ht="15.75">
      <c r="C24" s="22"/>
      <c r="D24" s="19"/>
      <c r="E24" s="30"/>
      <c r="F24" s="30"/>
      <c r="G24" s="28"/>
      <c r="H24" s="38"/>
      <c r="I24" s="38"/>
      <c r="J24" s="38"/>
      <c r="K24" s="54"/>
      <c r="L24" s="7"/>
      <c r="M24" s="38"/>
    </row>
    <row r="25" spans="3:15">
      <c r="L25" s="7"/>
    </row>
    <row r="26" spans="3:15">
      <c r="L26" s="7"/>
    </row>
    <row r="27" spans="3:15">
      <c r="L27" s="7"/>
    </row>
    <row r="28" spans="3:15">
      <c r="L28" s="7"/>
    </row>
    <row r="29" spans="3:15">
      <c r="L29" s="7"/>
    </row>
    <row r="30" spans="3:15">
      <c r="L30" s="7"/>
    </row>
    <row r="31" spans="3:15">
      <c r="L31" s="7"/>
    </row>
    <row r="32" spans="3:15">
      <c r="L32" s="7"/>
    </row>
    <row r="33" spans="2:22">
      <c r="L33" s="7"/>
    </row>
    <row r="34" spans="2:22" s="16" customFormat="1">
      <c r="B34" s="7"/>
      <c r="C34" s="31"/>
      <c r="D34"/>
      <c r="E34"/>
      <c r="F34"/>
      <c r="G34"/>
      <c r="H34"/>
      <c r="I34"/>
      <c r="J34"/>
      <c r="K34" s="7"/>
      <c r="L34" s="7"/>
      <c r="O34"/>
      <c r="P34"/>
      <c r="Q34"/>
      <c r="R34"/>
      <c r="S34"/>
      <c r="T34"/>
      <c r="U34"/>
      <c r="V34"/>
    </row>
    <row r="35" spans="2:22" s="16" customFormat="1">
      <c r="B35" s="7"/>
      <c r="C35" s="31"/>
      <c r="D35"/>
      <c r="E35"/>
      <c r="F35"/>
      <c r="G35"/>
      <c r="H35"/>
      <c r="I35"/>
      <c r="J35"/>
      <c r="K35" s="7"/>
      <c r="L35" s="7"/>
      <c r="O35"/>
      <c r="P35"/>
      <c r="Q35"/>
      <c r="R35"/>
      <c r="S35"/>
      <c r="T35"/>
      <c r="U35"/>
      <c r="V35"/>
    </row>
    <row r="36" spans="2:22" s="16" customFormat="1">
      <c r="B36" s="7"/>
      <c r="C36" s="31"/>
      <c r="D36"/>
      <c r="E36"/>
      <c r="F36"/>
      <c r="G36"/>
      <c r="H36"/>
      <c r="I36"/>
      <c r="J36"/>
      <c r="K36" s="7"/>
      <c r="L36" s="7"/>
      <c r="O36"/>
      <c r="P36"/>
      <c r="Q36"/>
      <c r="R36"/>
      <c r="S36"/>
      <c r="T36"/>
      <c r="U36"/>
      <c r="V36"/>
    </row>
    <row r="37" spans="2:22" s="16" customFormat="1">
      <c r="B37" s="7"/>
      <c r="C37" s="31"/>
      <c r="D37"/>
      <c r="E37"/>
      <c r="F37"/>
      <c r="G37"/>
      <c r="H37"/>
      <c r="I37"/>
      <c r="J37"/>
      <c r="K37" s="7"/>
      <c r="L37" s="7"/>
      <c r="O37"/>
      <c r="P37"/>
      <c r="Q37"/>
      <c r="R37"/>
      <c r="S37"/>
      <c r="T37"/>
      <c r="U37"/>
      <c r="V37"/>
    </row>
    <row r="38" spans="2:22" s="16" customFormat="1">
      <c r="B38" s="7"/>
      <c r="C38" s="31"/>
      <c r="D38"/>
      <c r="E38"/>
      <c r="F38"/>
      <c r="G38"/>
      <c r="H38"/>
      <c r="I38"/>
      <c r="J38"/>
      <c r="K38" s="7"/>
      <c r="L38" s="7"/>
      <c r="O38"/>
      <c r="P38"/>
      <c r="Q38"/>
      <c r="R38"/>
      <c r="S38"/>
      <c r="T38"/>
      <c r="U38"/>
      <c r="V38"/>
    </row>
    <row r="39" spans="2:22" s="16" customFormat="1">
      <c r="B39" s="7"/>
      <c r="C39" s="31"/>
      <c r="D39"/>
      <c r="E39"/>
      <c r="F39"/>
      <c r="G39"/>
      <c r="H39"/>
      <c r="I39"/>
      <c r="J39"/>
      <c r="K39" s="7"/>
      <c r="L39" s="7"/>
      <c r="O39"/>
      <c r="P39"/>
      <c r="Q39"/>
      <c r="R39"/>
      <c r="S39"/>
      <c r="T39"/>
      <c r="U39"/>
      <c r="V39"/>
    </row>
    <row r="40" spans="2:22" s="16" customFormat="1">
      <c r="B40" s="7"/>
      <c r="C40" s="31"/>
      <c r="D40"/>
      <c r="E40"/>
      <c r="F40"/>
      <c r="G40"/>
      <c r="H40"/>
      <c r="I40"/>
      <c r="J40"/>
      <c r="K40" s="7"/>
      <c r="L40" s="7"/>
      <c r="O40"/>
      <c r="P40"/>
      <c r="Q40"/>
      <c r="R40"/>
      <c r="S40"/>
      <c r="T40"/>
      <c r="U40"/>
      <c r="V40"/>
    </row>
    <row r="41" spans="2:22">
      <c r="L41" s="7"/>
    </row>
    <row r="42" spans="2:22" s="16" customFormat="1">
      <c r="B42" s="7"/>
      <c r="C42" s="31"/>
      <c r="D42"/>
      <c r="E42"/>
      <c r="F42"/>
      <c r="G42"/>
      <c r="H42"/>
      <c r="I42"/>
      <c r="J42"/>
      <c r="K42" s="7"/>
      <c r="L42" s="7"/>
      <c r="O42"/>
      <c r="P42"/>
      <c r="Q42"/>
      <c r="R42"/>
      <c r="S42"/>
      <c r="T42"/>
      <c r="U42"/>
      <c r="V42"/>
    </row>
    <row r="43" spans="2:22" s="16" customFormat="1">
      <c r="B43" s="7"/>
      <c r="C43" s="31"/>
      <c r="D43"/>
      <c r="E43"/>
      <c r="F43"/>
      <c r="G43"/>
      <c r="H43"/>
      <c r="I43"/>
      <c r="J43"/>
      <c r="K43" s="7"/>
      <c r="L43" s="7"/>
      <c r="O43"/>
      <c r="P43"/>
      <c r="Q43"/>
      <c r="R43"/>
      <c r="S43"/>
      <c r="T43"/>
      <c r="U43"/>
      <c r="V43"/>
    </row>
    <row r="44" spans="2:22" s="16" customFormat="1">
      <c r="B44" s="7"/>
      <c r="C44" s="31"/>
      <c r="D44"/>
      <c r="E44"/>
      <c r="F44"/>
      <c r="G44"/>
      <c r="H44"/>
      <c r="I44"/>
      <c r="J44"/>
      <c r="K44" s="7"/>
      <c r="L44" s="7"/>
      <c r="O44"/>
      <c r="P44"/>
      <c r="Q44"/>
      <c r="R44"/>
      <c r="S44"/>
      <c r="T44"/>
      <c r="U44"/>
      <c r="V44"/>
    </row>
    <row r="45" spans="2:22" s="16" customFormat="1">
      <c r="B45" s="7"/>
      <c r="C45" s="31"/>
      <c r="D45"/>
      <c r="E45"/>
      <c r="F45"/>
      <c r="G45"/>
      <c r="H45"/>
      <c r="I45"/>
      <c r="J45"/>
      <c r="K45" s="7"/>
      <c r="L45" s="7"/>
      <c r="O45"/>
      <c r="P45"/>
      <c r="Q45"/>
      <c r="R45"/>
      <c r="S45"/>
      <c r="T45"/>
      <c r="U45"/>
      <c r="V45"/>
    </row>
    <row r="46" spans="2:22" s="16" customFormat="1">
      <c r="B46" s="7"/>
      <c r="C46" s="31"/>
      <c r="D46"/>
      <c r="E46"/>
      <c r="F46"/>
      <c r="G46"/>
      <c r="H46"/>
      <c r="I46"/>
      <c r="J46"/>
      <c r="K46" s="7"/>
      <c r="O46"/>
      <c r="P46"/>
      <c r="Q46"/>
      <c r="R46"/>
      <c r="S46"/>
      <c r="T46"/>
      <c r="U46"/>
      <c r="V46"/>
    </row>
    <row r="47" spans="2:22" s="16" customFormat="1">
      <c r="B47" s="7"/>
      <c r="C47" s="31"/>
      <c r="D47"/>
      <c r="E47"/>
      <c r="F47"/>
      <c r="G47"/>
      <c r="H47"/>
      <c r="I47"/>
      <c r="J47"/>
      <c r="K47" s="7"/>
      <c r="O47"/>
      <c r="P47"/>
      <c r="Q47"/>
      <c r="R47"/>
      <c r="S47"/>
      <c r="T47"/>
      <c r="U47"/>
      <c r="V47"/>
    </row>
    <row r="48" spans="2:22" s="16" customFormat="1">
      <c r="B48" s="7"/>
      <c r="C48" s="31"/>
      <c r="D48"/>
      <c r="E48"/>
      <c r="F48"/>
      <c r="G48"/>
      <c r="H48"/>
      <c r="I48"/>
      <c r="J48"/>
      <c r="K48" s="7"/>
      <c r="O48"/>
      <c r="P48"/>
      <c r="Q48"/>
      <c r="R48"/>
      <c r="S48"/>
      <c r="T48"/>
      <c r="U48"/>
      <c r="V48"/>
    </row>
    <row r="49" spans="12:12">
      <c r="L49" s="16"/>
    </row>
    <row r="50" spans="12:12" ht="15.75">
      <c r="L50" s="18"/>
    </row>
    <row r="51" spans="12:12">
      <c r="L51" s="16"/>
    </row>
    <row r="52" spans="12:12">
      <c r="L52" s="16"/>
    </row>
  </sheetData>
  <mergeCells count="22">
    <mergeCell ref="B9:N9"/>
    <mergeCell ref="B11:B12"/>
    <mergeCell ref="B2:J2"/>
    <mergeCell ref="K5:L5"/>
    <mergeCell ref="M11:M12"/>
    <mergeCell ref="E11:E12"/>
    <mergeCell ref="F11:F12"/>
    <mergeCell ref="K11:K12"/>
    <mergeCell ref="J11:J12"/>
    <mergeCell ref="B7:J7"/>
    <mergeCell ref="L11:L12"/>
    <mergeCell ref="G11:I11"/>
    <mergeCell ref="B3:J3"/>
    <mergeCell ref="B4:J4"/>
    <mergeCell ref="C11:C12"/>
    <mergeCell ref="D11:D12"/>
    <mergeCell ref="K1:L1"/>
    <mergeCell ref="K3:L3"/>
    <mergeCell ref="K2:L2"/>
    <mergeCell ref="B6:J6"/>
    <mergeCell ref="K6:L6"/>
    <mergeCell ref="B1:J1"/>
  </mergeCells>
  <phoneticPr fontId="14" type="noConversion"/>
  <printOptions horizontalCentered="1"/>
  <pageMargins left="0.55118110236220474" right="0.23622047244094491" top="0.39370078740157483" bottom="0.78740157480314965" header="0" footer="0"/>
  <pageSetup paperSize="9" orientation="landscape" horizontalDpi="24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"/>
  <dimension ref="A1:X68"/>
  <sheetViews>
    <sheetView zoomScaleNormal="100" zoomScaleSheetLayoutView="75" workbookViewId="0">
      <selection activeCell="D7" sqref="D7"/>
    </sheetView>
  </sheetViews>
  <sheetFormatPr defaultRowHeight="12.75"/>
  <cols>
    <col min="1" max="1" width="4.85546875" style="31" customWidth="1"/>
    <col min="2" max="2" width="4.140625" customWidth="1"/>
    <col min="3" max="3" width="4.85546875" customWidth="1"/>
    <col min="4" max="4" width="28.28515625" customWidth="1"/>
    <col min="5" max="5" width="8.7109375" customWidth="1"/>
    <col min="6" max="6" width="10" customWidth="1"/>
    <col min="7" max="10" width="9.7109375" customWidth="1"/>
    <col min="11" max="11" width="7.85546875" style="16" customWidth="1"/>
    <col min="12" max="12" width="6.85546875" style="16" customWidth="1"/>
    <col min="13" max="13" width="7.140625" customWidth="1"/>
  </cols>
  <sheetData>
    <row r="1" spans="1:24" s="1" customFormat="1" ht="18.75">
      <c r="A1" s="47"/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113</v>
      </c>
      <c r="L1" s="231"/>
      <c r="M1" s="3"/>
      <c r="N1" s="4"/>
      <c r="O1"/>
    </row>
    <row r="2" spans="1:24" s="1" customFormat="1" ht="18.75" customHeight="1">
      <c r="A2" s="39"/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231" t="s">
        <v>144</v>
      </c>
      <c r="L2" s="231"/>
      <c r="M2" s="6"/>
      <c r="N2" s="7"/>
    </row>
    <row r="3" spans="1:24" s="1" customFormat="1" ht="19.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263"/>
      <c r="L3" s="263"/>
      <c r="M3" s="8"/>
      <c r="N3" s="4"/>
    </row>
    <row r="4" spans="1:24" s="1" customFormat="1" ht="21.7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L4" s="69"/>
      <c r="M4" s="9"/>
      <c r="N4" s="4"/>
    </row>
    <row r="5" spans="1:24" s="1" customFormat="1" ht="7.5" customHeight="1">
      <c r="B5" s="68"/>
      <c r="C5" s="68"/>
      <c r="D5" s="68"/>
      <c r="E5" s="68"/>
      <c r="F5" s="68"/>
      <c r="G5" s="68"/>
      <c r="H5" s="68"/>
      <c r="I5" s="68"/>
      <c r="J5" s="68"/>
      <c r="L5" s="69"/>
      <c r="M5" s="9"/>
      <c r="N5" s="4"/>
    </row>
    <row r="6" spans="1:24" s="1" customFormat="1" ht="21.75" customHeight="1">
      <c r="A6" s="32"/>
      <c r="B6" s="68"/>
      <c r="C6" s="68"/>
      <c r="D6" s="72" t="s">
        <v>229</v>
      </c>
      <c r="E6" s="251" t="s">
        <v>21</v>
      </c>
      <c r="F6" s="251"/>
      <c r="G6" s="1">
        <v>30</v>
      </c>
      <c r="H6" s="251" t="s">
        <v>22</v>
      </c>
      <c r="I6" s="251"/>
      <c r="J6" s="69">
        <v>2</v>
      </c>
      <c r="M6" s="9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</row>
    <row r="7" spans="1:24" s="1" customFormat="1" ht="6.75" customHeight="1">
      <c r="A7" s="32"/>
      <c r="B7" s="68"/>
      <c r="C7" s="68"/>
      <c r="D7" s="72"/>
      <c r="E7" s="73"/>
      <c r="F7" s="73"/>
      <c r="H7" s="73"/>
      <c r="I7" s="73"/>
      <c r="J7" s="69"/>
      <c r="M7" s="9"/>
      <c r="N7" s="4"/>
    </row>
    <row r="8" spans="1:24" s="1" customFormat="1" ht="21.75" customHeight="1">
      <c r="B8" s="248" t="s">
        <v>20</v>
      </c>
      <c r="C8" s="248"/>
      <c r="D8" s="248"/>
      <c r="E8" s="248"/>
      <c r="F8" s="248"/>
      <c r="G8" s="248"/>
      <c r="H8" s="248"/>
      <c r="I8" s="248"/>
      <c r="J8" s="248"/>
      <c r="M8" s="9"/>
      <c r="N8" s="4"/>
      <c r="O8" s="272"/>
      <c r="P8" s="272"/>
      <c r="Q8" s="164"/>
      <c r="R8" s="5"/>
    </row>
    <row r="9" spans="1:24" s="1" customFormat="1" ht="21.75" customHeight="1">
      <c r="B9" s="65"/>
      <c r="C9" s="65"/>
      <c r="D9" s="65"/>
      <c r="E9" s="65"/>
      <c r="F9" s="65"/>
      <c r="G9" s="65"/>
      <c r="H9" s="65"/>
      <c r="I9" s="65"/>
      <c r="J9" s="65"/>
      <c r="M9" s="9"/>
      <c r="N9" s="4"/>
      <c r="O9" s="272"/>
      <c r="P9" s="272"/>
      <c r="Q9" s="165"/>
      <c r="R9" s="5"/>
    </row>
    <row r="10" spans="1:24" s="1" customFormat="1" ht="17.25" customHeight="1">
      <c r="B10" s="238" t="s">
        <v>2</v>
      </c>
      <c r="C10" s="238"/>
      <c r="D10" s="238"/>
      <c r="E10" s="238"/>
      <c r="F10" s="238"/>
      <c r="G10" s="238"/>
      <c r="H10" s="238"/>
      <c r="I10" s="238"/>
      <c r="J10" s="238"/>
      <c r="K10" s="75"/>
      <c r="L10" s="69"/>
      <c r="M10" s="8"/>
      <c r="N10" s="4"/>
      <c r="O10" s="272"/>
      <c r="P10" s="272"/>
      <c r="Q10" s="5"/>
      <c r="R10" s="5"/>
      <c r="S10" s="40"/>
      <c r="T10" s="40"/>
    </row>
    <row r="11" spans="1:24" s="1" customFormat="1" ht="17.25" customHeight="1">
      <c r="B11" s="74"/>
      <c r="C11" s="74"/>
      <c r="D11" s="74"/>
      <c r="E11" s="74"/>
      <c r="F11" s="74"/>
      <c r="G11" s="74"/>
      <c r="H11" s="74"/>
      <c r="I11" s="74"/>
      <c r="J11" s="74"/>
      <c r="K11" s="75"/>
      <c r="L11" s="69"/>
      <c r="M11" s="8"/>
      <c r="N11" s="4"/>
      <c r="O11" s="273"/>
      <c r="P11" s="273"/>
      <c r="Q11" s="5"/>
      <c r="R11" s="5"/>
      <c r="S11" s="40"/>
      <c r="T11" s="40"/>
    </row>
    <row r="12" spans="1:24" s="1" customFormat="1" ht="26.25" customHeight="1">
      <c r="A12" s="267" t="s">
        <v>28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46"/>
      <c r="M12" s="8"/>
      <c r="N12" s="4"/>
      <c r="S12" s="41"/>
    </row>
    <row r="13" spans="1:24" s="1" customFormat="1" ht="9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8"/>
      <c r="N13" s="4"/>
      <c r="S13" s="41"/>
    </row>
    <row r="14" spans="1:24" s="1" customFormat="1" ht="15.75" customHeight="1">
      <c r="A14" s="42"/>
      <c r="B14" s="42"/>
      <c r="D14" s="45"/>
      <c r="E14" s="272" t="s">
        <v>30</v>
      </c>
      <c r="F14" s="272"/>
      <c r="G14" s="42"/>
      <c r="H14" s="42"/>
      <c r="I14" s="42"/>
      <c r="J14" s="42"/>
      <c r="K14" s="42"/>
      <c r="L14" s="42"/>
      <c r="M14" s="8"/>
      <c r="N14" s="4"/>
      <c r="S14" s="41"/>
    </row>
    <row r="15" spans="1:24" s="1" customFormat="1" ht="15.75" customHeight="1" thickBot="1">
      <c r="B15" s="44" t="s">
        <v>29</v>
      </c>
      <c r="C15" s="11"/>
      <c r="D15" s="11"/>
      <c r="E15" s="11"/>
      <c r="F15" s="12"/>
      <c r="G15" s="5"/>
      <c r="H15" s="164" t="s">
        <v>133</v>
      </c>
      <c r="I15" s="5" t="s">
        <v>134</v>
      </c>
      <c r="J15" s="5"/>
      <c r="K15" s="13"/>
      <c r="L15" s="14"/>
      <c r="N15" s="4"/>
    </row>
    <row r="16" spans="1:24" ht="15.75" customHeight="1">
      <c r="B16" s="244" t="s">
        <v>9</v>
      </c>
      <c r="C16" s="246" t="s">
        <v>10</v>
      </c>
      <c r="D16" s="274" t="s">
        <v>3</v>
      </c>
      <c r="E16" s="236" t="s">
        <v>36</v>
      </c>
      <c r="F16" s="236" t="s">
        <v>19</v>
      </c>
      <c r="G16" s="236" t="s">
        <v>31</v>
      </c>
      <c r="H16" s="236" t="s">
        <v>32</v>
      </c>
      <c r="I16" s="268" t="s">
        <v>6</v>
      </c>
      <c r="J16" s="270" t="s">
        <v>33</v>
      </c>
      <c r="K16"/>
      <c r="L16"/>
    </row>
    <row r="17" spans="1:19" ht="15.75" customHeight="1" thickBot="1">
      <c r="B17" s="245"/>
      <c r="C17" s="247"/>
      <c r="D17" s="275"/>
      <c r="E17" s="237"/>
      <c r="F17" s="237"/>
      <c r="G17" s="237"/>
      <c r="H17" s="237"/>
      <c r="I17" s="269"/>
      <c r="J17" s="271"/>
      <c r="K17"/>
      <c r="L17"/>
    </row>
    <row r="18" spans="1:19" ht="15.75" customHeight="1">
      <c r="B18" s="76">
        <f>B17+1</f>
        <v>1</v>
      </c>
      <c r="C18" s="121">
        <v>65</v>
      </c>
      <c r="D18" s="219" t="s">
        <v>172</v>
      </c>
      <c r="E18" s="121" t="s">
        <v>141</v>
      </c>
      <c r="F18" s="169" t="s">
        <v>73</v>
      </c>
      <c r="G18" s="175">
        <v>205</v>
      </c>
      <c r="H18" s="176">
        <v>90</v>
      </c>
      <c r="I18" s="185">
        <f>SUM(G18:H18)</f>
        <v>295</v>
      </c>
      <c r="J18" s="108">
        <f>INT(1000*(I18/MAX(I18:I20)))</f>
        <v>655</v>
      </c>
      <c r="K18"/>
      <c r="L18"/>
    </row>
    <row r="19" spans="1:19" ht="15.75" customHeight="1">
      <c r="B19" s="81">
        <f>B18+1</f>
        <v>2</v>
      </c>
      <c r="C19" s="82">
        <v>66</v>
      </c>
      <c r="D19" s="220" t="s">
        <v>173</v>
      </c>
      <c r="E19" s="130" t="s">
        <v>142</v>
      </c>
      <c r="F19" s="170" t="s">
        <v>73</v>
      </c>
      <c r="G19" s="177" t="s">
        <v>120</v>
      </c>
      <c r="H19" s="178" t="s">
        <v>120</v>
      </c>
      <c r="I19" s="186">
        <f>SUM(G19:H19)</f>
        <v>0</v>
      </c>
      <c r="J19" s="110">
        <f>INT(1000*(I19/MAX(I18:I20)))</f>
        <v>0</v>
      </c>
      <c r="K19"/>
      <c r="L19"/>
    </row>
    <row r="20" spans="1:19" ht="15.75" customHeight="1" thickBot="1">
      <c r="B20" s="91">
        <f>B19+1</f>
        <v>3</v>
      </c>
      <c r="C20" s="92">
        <v>11</v>
      </c>
      <c r="D20" s="221" t="s">
        <v>153</v>
      </c>
      <c r="E20" s="167" t="s">
        <v>143</v>
      </c>
      <c r="F20" s="171" t="s">
        <v>66</v>
      </c>
      <c r="G20" s="179">
        <v>360</v>
      </c>
      <c r="H20" s="180">
        <v>90</v>
      </c>
      <c r="I20" s="187">
        <f>SUM(G20:H20)</f>
        <v>450</v>
      </c>
      <c r="J20" s="168">
        <f>INT(1000*(I20/MAX(I18:I20)))</f>
        <v>1000</v>
      </c>
      <c r="K20"/>
      <c r="L20"/>
    </row>
    <row r="21" spans="1:19" ht="15.75" customHeight="1">
      <c r="I21" s="57"/>
      <c r="J21" s="57"/>
      <c r="K21" s="57"/>
    </row>
    <row r="22" spans="1:19" ht="6" customHeight="1">
      <c r="I22" s="57"/>
      <c r="J22" s="57"/>
      <c r="K22" s="57"/>
    </row>
    <row r="23" spans="1:19" s="1" customFormat="1" ht="15.75" customHeight="1">
      <c r="A23" s="42"/>
      <c r="B23" s="42"/>
      <c r="D23" s="45"/>
      <c r="E23" s="272" t="s">
        <v>34</v>
      </c>
      <c r="F23" s="272"/>
      <c r="G23" s="42"/>
      <c r="H23" s="42"/>
      <c r="I23" s="57"/>
      <c r="J23" s="57"/>
      <c r="K23" s="57"/>
      <c r="L23" s="42"/>
      <c r="M23" s="8"/>
      <c r="N23" s="4"/>
      <c r="S23" s="41"/>
    </row>
    <row r="24" spans="1:19" s="1" customFormat="1" ht="15.75" customHeight="1" thickBot="1">
      <c r="B24" s="44" t="s">
        <v>29</v>
      </c>
      <c r="C24" s="11"/>
      <c r="D24" s="11"/>
      <c r="E24" s="11"/>
      <c r="F24" s="12"/>
      <c r="G24" s="5"/>
      <c r="H24" s="165" t="s">
        <v>135</v>
      </c>
      <c r="I24" s="5" t="s">
        <v>136</v>
      </c>
      <c r="J24" s="5"/>
      <c r="K24" s="13"/>
      <c r="L24" s="14"/>
      <c r="N24" s="4"/>
    </row>
    <row r="25" spans="1:19" ht="15.75" customHeight="1">
      <c r="B25" s="244" t="s">
        <v>9</v>
      </c>
      <c r="C25" s="246" t="s">
        <v>10</v>
      </c>
      <c r="D25" s="274" t="s">
        <v>3</v>
      </c>
      <c r="E25" s="236" t="s">
        <v>36</v>
      </c>
      <c r="F25" s="236" t="s">
        <v>19</v>
      </c>
      <c r="G25" s="236" t="s">
        <v>31</v>
      </c>
      <c r="H25" s="236" t="s">
        <v>32</v>
      </c>
      <c r="I25" s="268" t="s">
        <v>6</v>
      </c>
      <c r="J25" s="270" t="s">
        <v>33</v>
      </c>
      <c r="K25"/>
      <c r="L25"/>
    </row>
    <row r="26" spans="1:19" ht="15.75" customHeight="1" thickBot="1">
      <c r="B26" s="245"/>
      <c r="C26" s="247"/>
      <c r="D26" s="275"/>
      <c r="E26" s="237"/>
      <c r="F26" s="237"/>
      <c r="G26" s="237"/>
      <c r="H26" s="237"/>
      <c r="I26" s="269"/>
      <c r="J26" s="271"/>
      <c r="K26"/>
      <c r="L26"/>
    </row>
    <row r="27" spans="1:19" ht="15.75" customHeight="1">
      <c r="B27" s="76">
        <f>B26+1</f>
        <v>1</v>
      </c>
      <c r="C27" s="121">
        <v>65</v>
      </c>
      <c r="D27" s="222" t="s">
        <v>172</v>
      </c>
      <c r="E27" s="121" t="s">
        <v>141</v>
      </c>
      <c r="F27" s="169" t="s">
        <v>73</v>
      </c>
      <c r="G27" s="175">
        <v>370</v>
      </c>
      <c r="H27" s="176">
        <v>90</v>
      </c>
      <c r="I27" s="172">
        <f>SUM(G27:H27)-20</f>
        <v>440</v>
      </c>
      <c r="J27" s="108">
        <f>INT(1000*(I27/MAX(I27:I29)))</f>
        <v>1000</v>
      </c>
      <c r="K27"/>
      <c r="L27"/>
    </row>
    <row r="28" spans="1:19" ht="15.75" customHeight="1">
      <c r="B28" s="81">
        <f>B27+1</f>
        <v>2</v>
      </c>
      <c r="C28" s="82">
        <v>66</v>
      </c>
      <c r="D28" s="220" t="s">
        <v>173</v>
      </c>
      <c r="E28" s="130" t="s">
        <v>142</v>
      </c>
      <c r="F28" s="170" t="s">
        <v>73</v>
      </c>
      <c r="G28" s="177" t="s">
        <v>146</v>
      </c>
      <c r="H28" s="178" t="s">
        <v>120</v>
      </c>
      <c r="I28" s="181">
        <f>SUM(G28:H28)</f>
        <v>0</v>
      </c>
      <c r="J28" s="110">
        <f>INT(1000*(I28/MAX(I27:I29)))</f>
        <v>0</v>
      </c>
      <c r="K28"/>
      <c r="L28"/>
    </row>
    <row r="29" spans="1:19" ht="15.75" customHeight="1" thickBot="1">
      <c r="B29" s="91">
        <f>B28+1</f>
        <v>3</v>
      </c>
      <c r="C29" s="92">
        <v>11</v>
      </c>
      <c r="D29" s="221" t="s">
        <v>153</v>
      </c>
      <c r="E29" s="167" t="s">
        <v>143</v>
      </c>
      <c r="F29" s="171" t="s">
        <v>66</v>
      </c>
      <c r="G29" s="179">
        <v>330</v>
      </c>
      <c r="H29" s="180">
        <v>100</v>
      </c>
      <c r="I29" s="174">
        <f>SUM(G29:H29)</f>
        <v>430</v>
      </c>
      <c r="J29" s="111">
        <f>INT(1000*(I29/MAX(I27:I29)))</f>
        <v>977</v>
      </c>
      <c r="K29"/>
      <c r="L29"/>
    </row>
    <row r="30" spans="1:19" ht="15.75" customHeight="1">
      <c r="I30" s="57"/>
      <c r="J30" s="57"/>
      <c r="K30" s="57"/>
    </row>
    <row r="31" spans="1:19" ht="6" customHeight="1"/>
    <row r="32" spans="1:19" ht="15.75" customHeight="1">
      <c r="A32" s="42"/>
      <c r="B32" s="42"/>
      <c r="C32" s="1"/>
      <c r="D32" s="45"/>
      <c r="E32" s="272" t="s">
        <v>35</v>
      </c>
      <c r="F32" s="272"/>
      <c r="G32" s="42"/>
      <c r="H32" s="42"/>
      <c r="I32" s="42"/>
      <c r="J32" s="42"/>
      <c r="K32" s="42"/>
      <c r="L32" s="42"/>
    </row>
    <row r="33" spans="1:12" ht="15.75" customHeight="1" thickBot="1">
      <c r="A33" s="1"/>
      <c r="B33" s="44" t="s">
        <v>29</v>
      </c>
      <c r="C33" s="11"/>
      <c r="D33" s="11"/>
      <c r="E33" s="11"/>
      <c r="F33" s="12"/>
      <c r="G33" s="5"/>
      <c r="H33" s="5" t="s">
        <v>137</v>
      </c>
      <c r="I33" s="5" t="s">
        <v>138</v>
      </c>
      <c r="J33" s="5"/>
      <c r="K33" s="13"/>
      <c r="L33" s="14"/>
    </row>
    <row r="34" spans="1:12" ht="15.75" customHeight="1">
      <c r="B34" s="244" t="s">
        <v>9</v>
      </c>
      <c r="C34" s="246" t="s">
        <v>10</v>
      </c>
      <c r="D34" s="274" t="s">
        <v>3</v>
      </c>
      <c r="E34" s="236" t="s">
        <v>36</v>
      </c>
      <c r="F34" s="236" t="s">
        <v>19</v>
      </c>
      <c r="G34" s="236" t="s">
        <v>31</v>
      </c>
      <c r="H34" s="236" t="s">
        <v>32</v>
      </c>
      <c r="I34" s="268" t="s">
        <v>6</v>
      </c>
      <c r="J34" s="270" t="s">
        <v>33</v>
      </c>
      <c r="K34"/>
      <c r="L34"/>
    </row>
    <row r="35" spans="1:12" ht="15.75" customHeight="1" thickBot="1">
      <c r="B35" s="245"/>
      <c r="C35" s="247"/>
      <c r="D35" s="275"/>
      <c r="E35" s="237"/>
      <c r="F35" s="237"/>
      <c r="G35" s="237"/>
      <c r="H35" s="237"/>
      <c r="I35" s="269"/>
      <c r="J35" s="271"/>
      <c r="K35"/>
      <c r="L35"/>
    </row>
    <row r="36" spans="1:12" ht="15.75" customHeight="1">
      <c r="B36" s="76">
        <v>1</v>
      </c>
      <c r="C36" s="121">
        <v>65</v>
      </c>
      <c r="D36" s="222" t="s">
        <v>172</v>
      </c>
      <c r="E36" s="121" t="s">
        <v>141</v>
      </c>
      <c r="F36" s="169" t="s">
        <v>73</v>
      </c>
      <c r="G36" s="175">
        <v>358</v>
      </c>
      <c r="H36" s="176">
        <v>30</v>
      </c>
      <c r="I36" s="172">
        <f>SUM(G36:H36)</f>
        <v>388</v>
      </c>
      <c r="J36" s="108">
        <f>INT(1000*(I36/MAX(I36:I38)))</f>
        <v>904</v>
      </c>
      <c r="K36"/>
      <c r="L36"/>
    </row>
    <row r="37" spans="1:12" ht="15.75" customHeight="1">
      <c r="B37" s="88">
        <v>2</v>
      </c>
      <c r="C37" s="82">
        <v>66</v>
      </c>
      <c r="D37" s="220" t="s">
        <v>173</v>
      </c>
      <c r="E37" s="130" t="s">
        <v>142</v>
      </c>
      <c r="F37" s="170" t="s">
        <v>73</v>
      </c>
      <c r="G37" s="183">
        <v>111</v>
      </c>
      <c r="H37" s="184">
        <v>80</v>
      </c>
      <c r="I37" s="181">
        <f>SUM(G37:H37)</f>
        <v>191</v>
      </c>
      <c r="J37" s="110">
        <f>INT(1000*(I37/MAX(I36:I38)))</f>
        <v>445</v>
      </c>
      <c r="K37"/>
      <c r="L37"/>
    </row>
    <row r="38" spans="1:12" ht="15.75" customHeight="1" thickBot="1">
      <c r="B38" s="91">
        <f>B37+1</f>
        <v>3</v>
      </c>
      <c r="C38" s="92">
        <v>11</v>
      </c>
      <c r="D38" s="221" t="s">
        <v>153</v>
      </c>
      <c r="E38" s="167" t="s">
        <v>143</v>
      </c>
      <c r="F38" s="171" t="s">
        <v>66</v>
      </c>
      <c r="G38" s="179">
        <v>359</v>
      </c>
      <c r="H38" s="180">
        <v>70</v>
      </c>
      <c r="I38" s="182">
        <f>SUM(G38:H38)</f>
        <v>429</v>
      </c>
      <c r="J38" s="168">
        <f>INT(1000*(I38/MAX(I36:I38)))</f>
        <v>1000</v>
      </c>
      <c r="K38"/>
      <c r="L38"/>
    </row>
    <row r="39" spans="1:12" ht="15.75" customHeight="1">
      <c r="B39" s="62"/>
      <c r="C39" s="62"/>
      <c r="D39" s="62"/>
      <c r="E39" s="62"/>
      <c r="F39" s="62"/>
      <c r="G39" s="62"/>
      <c r="H39" s="62"/>
      <c r="I39" s="113"/>
      <c r="J39" s="113"/>
      <c r="K39" s="57"/>
    </row>
    <row r="40" spans="1:12" ht="7.5" customHeight="1">
      <c r="F40" s="58"/>
      <c r="G40" s="58"/>
      <c r="H40" s="58"/>
      <c r="I40" s="57"/>
      <c r="J40" s="57"/>
      <c r="K40" s="57"/>
    </row>
    <row r="41" spans="1:12" ht="15.75" customHeight="1">
      <c r="A41" s="42"/>
      <c r="B41" s="42"/>
      <c r="C41" s="1"/>
      <c r="D41" s="45"/>
      <c r="E41" s="273" t="s">
        <v>27</v>
      </c>
      <c r="F41" s="273"/>
      <c r="G41" s="42"/>
      <c r="H41" s="42"/>
      <c r="I41" s="57"/>
      <c r="J41" s="57"/>
      <c r="K41" s="57"/>
      <c r="L41" s="42"/>
    </row>
    <row r="42" spans="1:12" ht="15.75" customHeight="1" thickBot="1">
      <c r="A42" s="1"/>
      <c r="B42" s="44"/>
      <c r="C42" s="11"/>
      <c r="D42" s="11"/>
      <c r="E42" s="11"/>
      <c r="F42" s="12"/>
      <c r="G42" s="5"/>
      <c r="H42" s="5" t="s">
        <v>139</v>
      </c>
      <c r="I42" s="5" t="s">
        <v>140</v>
      </c>
      <c r="J42" s="5"/>
      <c r="K42" s="13"/>
      <c r="L42" s="14"/>
    </row>
    <row r="43" spans="1:12" ht="15.75" customHeight="1">
      <c r="B43" s="244" t="s">
        <v>9</v>
      </c>
      <c r="C43" s="246" t="s">
        <v>10</v>
      </c>
      <c r="D43" s="274" t="s">
        <v>3</v>
      </c>
      <c r="E43" s="236" t="s">
        <v>36</v>
      </c>
      <c r="F43" s="236" t="s">
        <v>19</v>
      </c>
      <c r="G43" s="236" t="s">
        <v>31</v>
      </c>
      <c r="H43" s="236" t="s">
        <v>32</v>
      </c>
      <c r="I43" s="268" t="s">
        <v>6</v>
      </c>
      <c r="J43" s="270" t="s">
        <v>33</v>
      </c>
      <c r="K43"/>
      <c r="L43"/>
    </row>
    <row r="44" spans="1:12" ht="15.75" customHeight="1" thickBot="1">
      <c r="B44" s="245"/>
      <c r="C44" s="247"/>
      <c r="D44" s="275"/>
      <c r="E44" s="237"/>
      <c r="F44" s="237"/>
      <c r="G44" s="237"/>
      <c r="H44" s="237"/>
      <c r="I44" s="269"/>
      <c r="J44" s="271"/>
      <c r="K44"/>
      <c r="L44"/>
    </row>
    <row r="45" spans="1:12" ht="15.75" customHeight="1">
      <c r="B45" s="76">
        <f>B44+1</f>
        <v>1</v>
      </c>
      <c r="C45" s="121">
        <v>65</v>
      </c>
      <c r="D45" s="222" t="s">
        <v>172</v>
      </c>
      <c r="E45" s="121" t="s">
        <v>141</v>
      </c>
      <c r="F45" s="169" t="s">
        <v>73</v>
      </c>
      <c r="G45" s="175">
        <v>372</v>
      </c>
      <c r="H45" s="176">
        <v>100</v>
      </c>
      <c r="I45" s="172">
        <f>SUM(G45:H45)-24</f>
        <v>448</v>
      </c>
      <c r="J45" s="108">
        <f>INT(1000*(I45/MAX(I45:I47)))</f>
        <v>1000</v>
      </c>
      <c r="K45"/>
      <c r="L45"/>
    </row>
    <row r="46" spans="1:12" ht="15.75" customHeight="1">
      <c r="B46" s="81">
        <f>B45+1</f>
        <v>2</v>
      </c>
      <c r="C46" s="82">
        <v>66</v>
      </c>
      <c r="D46" s="220" t="s">
        <v>173</v>
      </c>
      <c r="E46" s="130" t="s">
        <v>142</v>
      </c>
      <c r="F46" s="170" t="s">
        <v>73</v>
      </c>
      <c r="G46" s="177" t="s">
        <v>120</v>
      </c>
      <c r="H46" s="178"/>
      <c r="I46" s="173">
        <f>SUM(G46:H46)</f>
        <v>0</v>
      </c>
      <c r="J46" s="112">
        <f>INT(1000*(I46/MAX(I45:I47)))</f>
        <v>0</v>
      </c>
      <c r="K46"/>
      <c r="L46"/>
    </row>
    <row r="47" spans="1:12" ht="15.75" customHeight="1" thickBot="1">
      <c r="B47" s="91">
        <f>B46+1</f>
        <v>3</v>
      </c>
      <c r="C47" s="92">
        <v>11</v>
      </c>
      <c r="D47" s="221" t="s">
        <v>153</v>
      </c>
      <c r="E47" s="167" t="s">
        <v>143</v>
      </c>
      <c r="F47" s="171" t="s">
        <v>66</v>
      </c>
      <c r="G47" s="179">
        <v>360</v>
      </c>
      <c r="H47" s="180">
        <v>80</v>
      </c>
      <c r="I47" s="174">
        <f>SUM(G47:H47)</f>
        <v>440</v>
      </c>
      <c r="J47" s="111">
        <f>INT(1000*(I47/MAX(I45:I47)))</f>
        <v>982</v>
      </c>
      <c r="K47"/>
      <c r="L47"/>
    </row>
    <row r="48" spans="1:12" ht="15.75" customHeight="1"/>
    <row r="49" spans="1:15" ht="20.100000000000001" customHeight="1">
      <c r="A49"/>
      <c r="B49" s="94" t="s">
        <v>50</v>
      </c>
      <c r="C49" s="94"/>
      <c r="D49" s="94"/>
      <c r="E49" s="94"/>
      <c r="F49" s="38"/>
      <c r="G49" s="94"/>
      <c r="H49" s="64" t="s">
        <v>8</v>
      </c>
      <c r="I49" s="62"/>
      <c r="K49" s="96"/>
      <c r="L49"/>
      <c r="N49" s="16"/>
    </row>
    <row r="50" spans="1:15" ht="19.5" customHeight="1">
      <c r="A50"/>
      <c r="B50" s="33"/>
      <c r="C50" s="33"/>
      <c r="D50" s="33"/>
      <c r="E50" s="33"/>
      <c r="F50" s="33"/>
      <c r="G50" s="63" t="s">
        <v>51</v>
      </c>
      <c r="H50" s="63"/>
      <c r="I50" s="63"/>
      <c r="J50" s="63"/>
      <c r="K50" s="63"/>
      <c r="N50" s="16"/>
      <c r="O50" s="16"/>
    </row>
    <row r="51" spans="1:15" ht="15.75">
      <c r="A51"/>
      <c r="B51" s="24"/>
      <c r="C51" s="25"/>
      <c r="D51" s="26"/>
      <c r="E51" s="26"/>
      <c r="F51" s="27"/>
      <c r="G51" s="62"/>
      <c r="H51" s="64"/>
      <c r="I51" s="62"/>
      <c r="J51" s="62"/>
      <c r="K51" s="96"/>
      <c r="L51"/>
      <c r="N51" s="16"/>
    </row>
    <row r="52" spans="1:15" ht="15.75">
      <c r="A52"/>
      <c r="B52" s="33"/>
      <c r="C52" s="33"/>
      <c r="D52" s="33"/>
      <c r="E52" s="33"/>
      <c r="F52" s="33"/>
      <c r="G52" s="94" t="s">
        <v>130</v>
      </c>
      <c r="H52" s="94"/>
      <c r="I52" s="94"/>
      <c r="J52" s="94"/>
      <c r="K52" s="94"/>
      <c r="M52" s="18"/>
      <c r="N52" s="16"/>
    </row>
    <row r="53" spans="1:15" ht="15.75">
      <c r="A53"/>
      <c r="B53" s="50"/>
      <c r="C53" s="51"/>
      <c r="D53" s="52"/>
      <c r="E53" s="52"/>
      <c r="F53" s="53"/>
      <c r="G53" s="98"/>
      <c r="H53" s="99"/>
      <c r="I53" s="99"/>
      <c r="J53" s="99"/>
      <c r="K53" s="100"/>
      <c r="L53" s="29"/>
      <c r="N53" s="16"/>
    </row>
    <row r="54" spans="1:15" ht="15.75">
      <c r="A54"/>
      <c r="B54" s="22"/>
      <c r="C54" s="19"/>
      <c r="D54" s="30"/>
      <c r="E54" s="30"/>
      <c r="F54" s="28"/>
      <c r="G54" s="63" t="s">
        <v>131</v>
      </c>
      <c r="H54" s="62"/>
      <c r="I54" s="97"/>
      <c r="J54" s="97"/>
      <c r="K54" s="96"/>
      <c r="L54"/>
      <c r="M54" s="38"/>
      <c r="N54" s="16"/>
    </row>
    <row r="55" spans="1:15" ht="15.75" customHeight="1"/>
    <row r="56" spans="1:15" ht="15.75" customHeight="1"/>
    <row r="57" spans="1:15" ht="15.75" customHeight="1"/>
    <row r="58" spans="1:15" ht="15.75" customHeight="1"/>
    <row r="59" spans="1:15" ht="15.75" customHeight="1"/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  <row r="68" ht="15.75" customHeight="1"/>
  </sheetData>
  <mergeCells count="57">
    <mergeCell ref="J43:J44"/>
    <mergeCell ref="J34:J35"/>
    <mergeCell ref="F43:F44"/>
    <mergeCell ref="G43:G44"/>
    <mergeCell ref="E41:F41"/>
    <mergeCell ref="I34:I35"/>
    <mergeCell ref="B34:B35"/>
    <mergeCell ref="E34:E35"/>
    <mergeCell ref="F34:F35"/>
    <mergeCell ref="B43:B44"/>
    <mergeCell ref="C43:C44"/>
    <mergeCell ref="D43:D44"/>
    <mergeCell ref="E43:E44"/>
    <mergeCell ref="C34:C35"/>
    <mergeCell ref="D34:D35"/>
    <mergeCell ref="D25:D26"/>
    <mergeCell ref="H43:H44"/>
    <mergeCell ref="I43:I44"/>
    <mergeCell ref="G34:G35"/>
    <mergeCell ref="H34:H35"/>
    <mergeCell ref="E32:F32"/>
    <mergeCell ref="N6:X6"/>
    <mergeCell ref="O8:P8"/>
    <mergeCell ref="O9:P9"/>
    <mergeCell ref="O10:P10"/>
    <mergeCell ref="O11:P11"/>
    <mergeCell ref="A12:K12"/>
    <mergeCell ref="B3:J3"/>
    <mergeCell ref="B8:J8"/>
    <mergeCell ref="H6:I6"/>
    <mergeCell ref="B10:J10"/>
    <mergeCell ref="G25:G26"/>
    <mergeCell ref="H25:H26"/>
    <mergeCell ref="E16:E17"/>
    <mergeCell ref="E25:E26"/>
    <mergeCell ref="F25:F26"/>
    <mergeCell ref="E23:F23"/>
    <mergeCell ref="B4:J4"/>
    <mergeCell ref="B16:B17"/>
    <mergeCell ref="C16:C17"/>
    <mergeCell ref="E6:F6"/>
    <mergeCell ref="J25:J26"/>
    <mergeCell ref="I25:I26"/>
    <mergeCell ref="F16:F17"/>
    <mergeCell ref="D16:D17"/>
    <mergeCell ref="B25:B26"/>
    <mergeCell ref="C25:C26"/>
    <mergeCell ref="B1:J1"/>
    <mergeCell ref="K1:L1"/>
    <mergeCell ref="B2:J2"/>
    <mergeCell ref="K2:L2"/>
    <mergeCell ref="K3:L3"/>
    <mergeCell ref="I16:I17"/>
    <mergeCell ref="J16:J17"/>
    <mergeCell ref="E14:F14"/>
    <mergeCell ref="G16:G17"/>
    <mergeCell ref="H16:H17"/>
  </mergeCells>
  <phoneticPr fontId="14" type="noConversion"/>
  <printOptions horizontalCentered="1"/>
  <pageMargins left="0.55118110236220474" right="0.23622047244094491" top="0.39370078740157483" bottom="0.78740157480314965" header="0" footer="0"/>
  <pageSetup paperSize="9" scale="77" orientation="portrait" horizontalDpi="24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6"/>
  <dimension ref="B1:T54"/>
  <sheetViews>
    <sheetView zoomScaleNormal="100" zoomScaleSheetLayoutView="75" workbookViewId="0">
      <selection activeCell="N12" sqref="N12"/>
    </sheetView>
  </sheetViews>
  <sheetFormatPr defaultRowHeight="12.75"/>
  <cols>
    <col min="1" max="1" width="4" customWidth="1"/>
    <col min="2" max="2" width="4.140625" customWidth="1"/>
    <col min="3" max="3" width="4.85546875" style="31" customWidth="1"/>
    <col min="4" max="4" width="31.7109375" customWidth="1"/>
    <col min="5" max="5" width="8.7109375" customWidth="1"/>
    <col min="6" max="6" width="10" customWidth="1"/>
    <col min="7" max="11" width="5.7109375" customWidth="1"/>
    <col min="12" max="12" width="7.85546875" customWidth="1"/>
    <col min="13" max="13" width="6.42578125" style="16" customWidth="1"/>
    <col min="14" max="14" width="7.140625" customWidth="1"/>
  </cols>
  <sheetData>
    <row r="1" spans="2:20" s="1" customFormat="1" ht="18.75">
      <c r="B1" s="233" t="s">
        <v>0</v>
      </c>
      <c r="C1" s="233"/>
      <c r="D1" s="233"/>
      <c r="E1" s="233"/>
      <c r="F1" s="233"/>
      <c r="G1" s="233"/>
      <c r="H1" s="233"/>
      <c r="I1" s="233"/>
      <c r="J1" s="233"/>
      <c r="K1" s="231" t="s">
        <v>63</v>
      </c>
      <c r="L1" s="231"/>
      <c r="N1" s="3"/>
      <c r="O1" s="4"/>
      <c r="P1"/>
    </row>
    <row r="2" spans="2:20" s="1" customFormat="1" ht="18.75" customHeight="1">
      <c r="B2" s="232" t="s">
        <v>1</v>
      </c>
      <c r="C2" s="232"/>
      <c r="D2" s="232"/>
      <c r="E2" s="232"/>
      <c r="F2" s="232"/>
      <c r="G2" s="232"/>
      <c r="H2" s="232"/>
      <c r="I2" s="232"/>
      <c r="J2" s="232"/>
      <c r="K2" s="70" t="s">
        <v>202</v>
      </c>
      <c r="L2" s="71"/>
      <c r="N2" s="6"/>
      <c r="O2" s="7"/>
    </row>
    <row r="3" spans="2:20" s="1" customFormat="1" ht="19.5" customHeight="1">
      <c r="B3" s="241" t="s">
        <v>64</v>
      </c>
      <c r="C3" s="241"/>
      <c r="D3" s="241"/>
      <c r="E3" s="241"/>
      <c r="F3" s="241"/>
      <c r="G3" s="241"/>
      <c r="H3" s="241"/>
      <c r="I3" s="241"/>
      <c r="J3" s="241"/>
      <c r="K3" s="69"/>
      <c r="L3" s="69"/>
      <c r="N3" s="8"/>
      <c r="O3" s="4"/>
    </row>
    <row r="4" spans="2:20" s="1" customFormat="1" ht="21.75" customHeight="1">
      <c r="B4" s="231" t="s">
        <v>49</v>
      </c>
      <c r="C4" s="231"/>
      <c r="D4" s="231"/>
      <c r="E4" s="231"/>
      <c r="F4" s="231"/>
      <c r="G4" s="231"/>
      <c r="H4" s="231"/>
      <c r="I4" s="231"/>
      <c r="J4" s="231"/>
      <c r="K4" s="72" t="s">
        <v>229</v>
      </c>
      <c r="L4" s="69"/>
      <c r="N4" s="9"/>
      <c r="O4" s="4"/>
    </row>
    <row r="5" spans="2:20" s="1" customFormat="1" ht="21.75" customHeight="1">
      <c r="B5" s="68"/>
      <c r="C5" s="68"/>
      <c r="D5" s="68"/>
      <c r="E5" s="68"/>
      <c r="F5" s="68"/>
      <c r="G5" s="68"/>
      <c r="H5" s="68"/>
      <c r="I5" s="68"/>
      <c r="J5" s="69"/>
      <c r="K5" s="251" t="s">
        <v>21</v>
      </c>
      <c r="L5" s="251"/>
      <c r="M5" s="1" t="s">
        <v>201</v>
      </c>
      <c r="N5" s="9"/>
      <c r="O5" s="4"/>
    </row>
    <row r="6" spans="2:20" s="1" customFormat="1" ht="21.75" customHeight="1">
      <c r="B6" s="248" t="s">
        <v>20</v>
      </c>
      <c r="C6" s="248"/>
      <c r="D6" s="248"/>
      <c r="E6" s="248"/>
      <c r="F6" s="248"/>
      <c r="G6" s="248"/>
      <c r="H6" s="248"/>
      <c r="I6" s="248"/>
      <c r="J6" s="248"/>
      <c r="K6" s="251" t="s">
        <v>22</v>
      </c>
      <c r="L6" s="251"/>
      <c r="M6" s="3" t="s">
        <v>200</v>
      </c>
      <c r="N6" s="9"/>
      <c r="O6" s="4"/>
    </row>
    <row r="7" spans="2:20" s="1" customFormat="1" ht="28.5" customHeight="1">
      <c r="B7" s="238" t="s">
        <v>2</v>
      </c>
      <c r="C7" s="238"/>
      <c r="D7" s="238"/>
      <c r="E7" s="238"/>
      <c r="F7" s="238"/>
      <c r="G7" s="238"/>
      <c r="H7" s="238"/>
      <c r="I7" s="238"/>
      <c r="J7" s="238"/>
      <c r="K7" s="75"/>
      <c r="L7" s="69"/>
      <c r="M7" s="41"/>
      <c r="N7" s="8"/>
      <c r="O7" s="4"/>
    </row>
    <row r="8" spans="2:20" s="1" customFormat="1" ht="20.25" customHeight="1">
      <c r="B8" s="238" t="s">
        <v>60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8"/>
      <c r="O8" s="4"/>
      <c r="T8" s="41"/>
    </row>
    <row r="9" spans="2:20" s="1" customFormat="1" ht="19.5" thickBot="1">
      <c r="C9" s="2"/>
      <c r="D9" s="10"/>
      <c r="E9" s="11"/>
      <c r="F9" s="11"/>
      <c r="G9" s="11"/>
      <c r="H9" s="12"/>
      <c r="I9" s="5"/>
      <c r="J9" s="5"/>
      <c r="K9" s="5"/>
      <c r="L9" s="5"/>
      <c r="M9" s="14"/>
      <c r="N9" s="3"/>
      <c r="O9" s="4"/>
    </row>
    <row r="10" spans="2:20" ht="15.75" customHeight="1">
      <c r="B10" s="244" t="s">
        <v>9</v>
      </c>
      <c r="C10" s="246" t="s">
        <v>10</v>
      </c>
      <c r="D10" s="234" t="s">
        <v>3</v>
      </c>
      <c r="E10" s="236" t="s">
        <v>36</v>
      </c>
      <c r="F10" s="236" t="s">
        <v>19</v>
      </c>
      <c r="G10" s="234" t="s">
        <v>4</v>
      </c>
      <c r="H10" s="234"/>
      <c r="I10" s="234"/>
      <c r="J10" s="249" t="s">
        <v>5</v>
      </c>
      <c r="K10" s="278"/>
      <c r="L10" s="276" t="s">
        <v>6</v>
      </c>
      <c r="M10"/>
    </row>
    <row r="11" spans="2:20" ht="18" customHeight="1" thickBot="1">
      <c r="B11" s="245"/>
      <c r="C11" s="247"/>
      <c r="D11" s="235"/>
      <c r="E11" s="237"/>
      <c r="F11" s="237"/>
      <c r="G11" s="120">
        <v>1</v>
      </c>
      <c r="H11" s="120">
        <v>2</v>
      </c>
      <c r="I11" s="120">
        <v>3</v>
      </c>
      <c r="J11" s="120">
        <v>1</v>
      </c>
      <c r="K11" s="161">
        <v>2</v>
      </c>
      <c r="L11" s="277"/>
      <c r="M11"/>
    </row>
    <row r="12" spans="2:20" ht="15.75">
      <c r="B12" s="76">
        <f t="shared" ref="B12:B24" si="0">B11+1</f>
        <v>1</v>
      </c>
      <c r="C12" s="150">
        <v>27</v>
      </c>
      <c r="D12" s="223" t="s">
        <v>159</v>
      </c>
      <c r="E12" s="150" t="s">
        <v>81</v>
      </c>
      <c r="F12" s="150" t="s">
        <v>66</v>
      </c>
      <c r="G12" s="78">
        <v>126</v>
      </c>
      <c r="H12" s="78">
        <v>180</v>
      </c>
      <c r="I12" s="78">
        <v>180</v>
      </c>
      <c r="J12" s="78"/>
      <c r="K12" s="78"/>
      <c r="L12" s="79">
        <f t="shared" ref="L12:L24" si="1">SUM(G12:I12)</f>
        <v>486</v>
      </c>
    </row>
    <row r="13" spans="2:20" ht="15.75">
      <c r="B13" s="81">
        <f t="shared" si="0"/>
        <v>2</v>
      </c>
      <c r="C13" s="136">
        <v>14</v>
      </c>
      <c r="D13" s="212" t="s">
        <v>176</v>
      </c>
      <c r="E13" s="136" t="s">
        <v>70</v>
      </c>
      <c r="F13" s="136" t="s">
        <v>66</v>
      </c>
      <c r="G13" s="109">
        <v>180</v>
      </c>
      <c r="H13" s="83">
        <v>140</v>
      </c>
      <c r="I13" s="83">
        <v>132</v>
      </c>
      <c r="J13" s="83"/>
      <c r="K13" s="83"/>
      <c r="L13" s="84">
        <f t="shared" si="1"/>
        <v>452</v>
      </c>
    </row>
    <row r="14" spans="2:20" ht="15.75">
      <c r="B14" s="81">
        <f t="shared" si="0"/>
        <v>3</v>
      </c>
      <c r="C14" s="126">
        <v>29</v>
      </c>
      <c r="D14" s="140" t="s">
        <v>177</v>
      </c>
      <c r="E14" s="126" t="s">
        <v>128</v>
      </c>
      <c r="F14" s="126" t="s">
        <v>66</v>
      </c>
      <c r="G14" s="115">
        <v>180</v>
      </c>
      <c r="H14" s="83">
        <v>180</v>
      </c>
      <c r="I14" s="83" t="s">
        <v>120</v>
      </c>
      <c r="J14" s="83" t="s">
        <v>120</v>
      </c>
      <c r="K14" s="83"/>
      <c r="L14" s="84">
        <f t="shared" si="1"/>
        <v>360</v>
      </c>
    </row>
    <row r="15" spans="2:20" ht="15.75">
      <c r="B15" s="81">
        <v>3</v>
      </c>
      <c r="C15" s="128">
        <v>31</v>
      </c>
      <c r="D15" s="162" t="s">
        <v>178</v>
      </c>
      <c r="E15" s="163" t="s">
        <v>83</v>
      </c>
      <c r="F15" s="128" t="s">
        <v>66</v>
      </c>
      <c r="G15" s="86">
        <v>180</v>
      </c>
      <c r="H15" s="83">
        <v>0</v>
      </c>
      <c r="I15" s="83">
        <v>180</v>
      </c>
      <c r="J15" s="83" t="s">
        <v>120</v>
      </c>
      <c r="K15" s="83"/>
      <c r="L15" s="84">
        <f t="shared" si="1"/>
        <v>360</v>
      </c>
    </row>
    <row r="16" spans="2:20" ht="15.75">
      <c r="B16" s="81">
        <f t="shared" si="0"/>
        <v>4</v>
      </c>
      <c r="C16" s="87">
        <v>64</v>
      </c>
      <c r="D16" s="162" t="s">
        <v>174</v>
      </c>
      <c r="E16" s="128" t="s">
        <v>117</v>
      </c>
      <c r="F16" s="128" t="s">
        <v>118</v>
      </c>
      <c r="G16" s="86">
        <v>135</v>
      </c>
      <c r="H16" s="83">
        <v>104</v>
      </c>
      <c r="I16" s="83">
        <v>95</v>
      </c>
      <c r="J16" s="83"/>
      <c r="K16" s="83"/>
      <c r="L16" s="84">
        <f t="shared" si="1"/>
        <v>334</v>
      </c>
    </row>
    <row r="17" spans="2:13" ht="15.75">
      <c r="B17" s="81">
        <f t="shared" si="0"/>
        <v>5</v>
      </c>
      <c r="C17" s="128">
        <v>28</v>
      </c>
      <c r="D17" s="162" t="s">
        <v>156</v>
      </c>
      <c r="E17" s="128" t="s">
        <v>82</v>
      </c>
      <c r="F17" s="128" t="s">
        <v>66</v>
      </c>
      <c r="G17" s="86">
        <v>139</v>
      </c>
      <c r="H17" s="83">
        <v>180</v>
      </c>
      <c r="I17" s="83" t="s">
        <v>120</v>
      </c>
      <c r="J17" s="83"/>
      <c r="K17" s="83"/>
      <c r="L17" s="84">
        <f t="shared" si="1"/>
        <v>319</v>
      </c>
    </row>
    <row r="18" spans="2:13" ht="15.75">
      <c r="B18" s="81">
        <f t="shared" si="0"/>
        <v>6</v>
      </c>
      <c r="C18" s="136">
        <v>12</v>
      </c>
      <c r="D18" s="212" t="s">
        <v>171</v>
      </c>
      <c r="E18" s="136" t="s">
        <v>68</v>
      </c>
      <c r="F18" s="136" t="s">
        <v>66</v>
      </c>
      <c r="G18" s="86">
        <v>124</v>
      </c>
      <c r="H18" s="83">
        <v>114</v>
      </c>
      <c r="I18" s="83">
        <v>0</v>
      </c>
      <c r="J18" s="83"/>
      <c r="K18" s="83"/>
      <c r="L18" s="84">
        <f t="shared" si="1"/>
        <v>238</v>
      </c>
    </row>
    <row r="19" spans="2:13" ht="15.75">
      <c r="B19" s="81">
        <f t="shared" si="0"/>
        <v>7</v>
      </c>
      <c r="C19" s="136">
        <v>25</v>
      </c>
      <c r="D19" s="212" t="s">
        <v>179</v>
      </c>
      <c r="E19" s="136" t="s">
        <v>112</v>
      </c>
      <c r="F19" s="136" t="s">
        <v>66</v>
      </c>
      <c r="G19" s="86">
        <v>178</v>
      </c>
      <c r="H19" s="86">
        <v>0</v>
      </c>
      <c r="I19" s="86">
        <v>108</v>
      </c>
      <c r="J19" s="86"/>
      <c r="K19" s="86"/>
      <c r="L19" s="84">
        <f t="shared" si="1"/>
        <v>286</v>
      </c>
    </row>
    <row r="20" spans="2:13" ht="15.75">
      <c r="B20" s="81">
        <f t="shared" si="0"/>
        <v>8</v>
      </c>
      <c r="C20" s="136">
        <v>15</v>
      </c>
      <c r="D20" s="212" t="s">
        <v>175</v>
      </c>
      <c r="E20" s="136" t="s">
        <v>71</v>
      </c>
      <c r="F20" s="136" t="s">
        <v>66</v>
      </c>
      <c r="G20" s="109">
        <v>164</v>
      </c>
      <c r="H20" s="83">
        <v>0</v>
      </c>
      <c r="I20" s="83" t="s">
        <v>120</v>
      </c>
      <c r="J20" s="83"/>
      <c r="K20" s="83"/>
      <c r="L20" s="84">
        <f t="shared" si="1"/>
        <v>164</v>
      </c>
    </row>
    <row r="21" spans="2:13" ht="15.75">
      <c r="B21" s="81">
        <f t="shared" si="0"/>
        <v>9</v>
      </c>
      <c r="C21" s="128">
        <v>33</v>
      </c>
      <c r="D21" s="162" t="s">
        <v>152</v>
      </c>
      <c r="E21" s="128" t="s">
        <v>115</v>
      </c>
      <c r="F21" s="128" t="s">
        <v>66</v>
      </c>
      <c r="G21" s="86">
        <v>0</v>
      </c>
      <c r="H21" s="83">
        <v>139</v>
      </c>
      <c r="I21" s="83">
        <v>0</v>
      </c>
      <c r="J21" s="83"/>
      <c r="K21" s="83"/>
      <c r="L21" s="84">
        <f t="shared" si="1"/>
        <v>139</v>
      </c>
    </row>
    <row r="22" spans="2:13" ht="15.75">
      <c r="B22" s="81">
        <f t="shared" si="0"/>
        <v>10</v>
      </c>
      <c r="C22" s="136">
        <v>24</v>
      </c>
      <c r="D22" s="212" t="s">
        <v>180</v>
      </c>
      <c r="E22" s="136" t="s">
        <v>110</v>
      </c>
      <c r="F22" s="136" t="s">
        <v>66</v>
      </c>
      <c r="G22" s="86">
        <v>0</v>
      </c>
      <c r="H22" s="83">
        <v>0</v>
      </c>
      <c r="I22" s="83" t="s">
        <v>120</v>
      </c>
      <c r="J22" s="83"/>
      <c r="K22" s="83"/>
      <c r="L22" s="84">
        <f t="shared" si="1"/>
        <v>0</v>
      </c>
    </row>
    <row r="23" spans="2:13" ht="15.75">
      <c r="B23" s="81">
        <f t="shared" si="0"/>
        <v>11</v>
      </c>
      <c r="C23" s="122">
        <v>16</v>
      </c>
      <c r="D23" s="214" t="s">
        <v>158</v>
      </c>
      <c r="E23" s="126" t="s">
        <v>72</v>
      </c>
      <c r="F23" s="122" t="s">
        <v>73</v>
      </c>
      <c r="G23" s="83">
        <v>0</v>
      </c>
      <c r="H23" s="83">
        <v>0</v>
      </c>
      <c r="I23" s="83" t="s">
        <v>120</v>
      </c>
      <c r="J23" s="83"/>
      <c r="K23" s="83"/>
      <c r="L23" s="84">
        <f t="shared" si="1"/>
        <v>0</v>
      </c>
    </row>
    <row r="24" spans="2:13" ht="16.5" thickBot="1">
      <c r="B24" s="91">
        <f t="shared" si="0"/>
        <v>12</v>
      </c>
      <c r="C24" s="160">
        <v>22</v>
      </c>
      <c r="D24" s="216" t="s">
        <v>167</v>
      </c>
      <c r="E24" s="159" t="s">
        <v>78</v>
      </c>
      <c r="F24" s="159" t="s">
        <v>66</v>
      </c>
      <c r="G24" s="102">
        <v>0</v>
      </c>
      <c r="H24" s="102">
        <v>0</v>
      </c>
      <c r="I24" s="102" t="s">
        <v>120</v>
      </c>
      <c r="J24" s="102"/>
      <c r="K24" s="102"/>
      <c r="L24" s="93">
        <f t="shared" si="1"/>
        <v>0</v>
      </c>
    </row>
    <row r="26" spans="2:13" ht="15.75">
      <c r="C26" s="94" t="s">
        <v>50</v>
      </c>
      <c r="D26" s="94"/>
      <c r="E26" s="94"/>
      <c r="F26" s="94"/>
      <c r="G26" s="38"/>
      <c r="H26" s="94"/>
      <c r="I26" s="95"/>
      <c r="J26" s="62"/>
      <c r="K26" s="64" t="s">
        <v>8</v>
      </c>
      <c r="L26" s="96"/>
      <c r="M26"/>
    </row>
    <row r="27" spans="2:13" ht="15.75">
      <c r="C27" s="20"/>
      <c r="D27" s="21"/>
      <c r="E27" s="18"/>
      <c r="F27" s="18"/>
      <c r="G27" s="22"/>
      <c r="H27" s="62"/>
      <c r="I27" s="64"/>
      <c r="J27" s="62"/>
      <c r="K27" s="62"/>
      <c r="L27" s="96"/>
      <c r="M27"/>
    </row>
    <row r="28" spans="2:13" ht="15.75">
      <c r="C28" s="33"/>
      <c r="D28" s="33"/>
      <c r="E28" s="33"/>
      <c r="F28" s="33"/>
      <c r="G28" s="33"/>
      <c r="H28" s="63" t="s">
        <v>51</v>
      </c>
      <c r="I28" s="63"/>
      <c r="J28" s="63"/>
      <c r="K28" s="63"/>
      <c r="L28" s="63"/>
    </row>
    <row r="29" spans="2:13" ht="15.75">
      <c r="C29" s="24"/>
      <c r="D29" s="25"/>
      <c r="E29" s="26"/>
      <c r="F29" s="26"/>
      <c r="G29" s="27"/>
      <c r="H29" s="62"/>
      <c r="I29" s="64"/>
      <c r="J29" s="62"/>
      <c r="K29" s="62"/>
      <c r="L29" s="96"/>
      <c r="M29"/>
    </row>
    <row r="30" spans="2:13" ht="15.75">
      <c r="C30" s="33"/>
      <c r="D30" s="33"/>
      <c r="E30" s="33"/>
      <c r="F30" s="33"/>
      <c r="G30" s="33"/>
      <c r="H30" s="63" t="s">
        <v>131</v>
      </c>
      <c r="I30" s="62"/>
      <c r="J30" s="97"/>
      <c r="K30" s="97"/>
      <c r="L30" s="96"/>
      <c r="M30"/>
    </row>
    <row r="31" spans="2:13" ht="15.75">
      <c r="C31" s="50"/>
      <c r="D31" s="51"/>
      <c r="E31" s="52"/>
      <c r="F31" s="52"/>
      <c r="G31" s="53"/>
      <c r="H31" s="98"/>
      <c r="I31" s="99"/>
      <c r="J31" s="99"/>
      <c r="K31" s="99"/>
      <c r="L31" s="100"/>
      <c r="M31" s="29"/>
    </row>
    <row r="32" spans="2:13" ht="15.75">
      <c r="C32" s="22"/>
      <c r="D32" s="19"/>
      <c r="E32" s="30"/>
      <c r="F32" s="30"/>
      <c r="G32" s="28"/>
      <c r="H32" s="94" t="s">
        <v>130</v>
      </c>
    </row>
    <row r="45" spans="14:14">
      <c r="N45" s="16"/>
    </row>
    <row r="46" spans="14:14">
      <c r="N46" s="16"/>
    </row>
    <row r="47" spans="14:14">
      <c r="N47" s="16"/>
    </row>
    <row r="48" spans="14:14" ht="20.100000000000001" customHeight="1">
      <c r="N48" s="16"/>
    </row>
    <row r="49" spans="14:14" ht="20.100000000000001" customHeight="1"/>
    <row r="50" spans="14:14" ht="20.100000000000001" customHeight="1">
      <c r="N50" s="16"/>
    </row>
    <row r="51" spans="14:14" ht="20.100000000000001" customHeight="1">
      <c r="N51" s="16"/>
    </row>
    <row r="52" spans="14:14" ht="20.100000000000001" customHeight="1"/>
    <row r="53" spans="14:14" ht="20.100000000000001" customHeight="1"/>
    <row r="54" spans="14:14" ht="20.100000000000001" customHeight="1"/>
  </sheetData>
  <mergeCells count="18">
    <mergeCell ref="K5:L5"/>
    <mergeCell ref="F10:F11"/>
    <mergeCell ref="G10:I10"/>
    <mergeCell ref="B1:J1"/>
    <mergeCell ref="D10:D11"/>
    <mergeCell ref="K1:L1"/>
    <mergeCell ref="B2:J2"/>
    <mergeCell ref="B3:J3"/>
    <mergeCell ref="B4:J4"/>
    <mergeCell ref="J10:K10"/>
    <mergeCell ref="L10:L11"/>
    <mergeCell ref="B6:J6"/>
    <mergeCell ref="K6:L6"/>
    <mergeCell ref="B7:J7"/>
    <mergeCell ref="B8:M8"/>
    <mergeCell ref="B10:B11"/>
    <mergeCell ref="C10:C11"/>
    <mergeCell ref="E10:E11"/>
  </mergeCells>
  <phoneticPr fontId="14" type="noConversion"/>
  <printOptions horizontalCentered="1"/>
  <pageMargins left="0.55118110236220474" right="0.23622047244094491" top="0.39370078740157483" bottom="0.78740157480314965" header="0" footer="0"/>
  <pageSetup paperSize="9" scale="83" orientation="portrait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Cover page</vt:lpstr>
      <vt:lpstr>Officials</vt:lpstr>
      <vt:lpstr>S4A</vt:lpstr>
      <vt:lpstr>S6A</vt:lpstr>
      <vt:lpstr>S7</vt:lpstr>
      <vt:lpstr>S8EP</vt:lpstr>
      <vt:lpstr>S8EP-groups</vt:lpstr>
      <vt:lpstr>S9A</vt:lpstr>
      <vt:lpstr>'Cover page'!Obszar_wydruku</vt:lpstr>
      <vt:lpstr>Officials!Obszar_wydruku</vt:lpstr>
      <vt:lpstr>S4A!Obszar_wydruku</vt:lpstr>
      <vt:lpstr>S6A!Obszar_wydruku</vt:lpstr>
      <vt:lpstr>'S7'!Obszar_wydruku</vt:lpstr>
      <vt:lpstr>'S8EP-groups'!Obszar_wydruku</vt:lpstr>
      <vt:lpstr>S9A!Obszar_wydruku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Leszek Małmyga</cp:lastModifiedBy>
  <cp:lastPrinted>2012-07-15T15:09:55Z</cp:lastPrinted>
  <dcterms:created xsi:type="dcterms:W3CDTF">2010-03-26T11:19:47Z</dcterms:created>
  <dcterms:modified xsi:type="dcterms:W3CDTF">2012-07-16T08:57:07Z</dcterms:modified>
</cp:coreProperties>
</file>