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9720" tabRatio="719" activeTab="0"/>
  </bookViews>
  <sheets>
    <sheet name="S4A" sheetId="1" r:id="rId1"/>
    <sheet name="S6A" sheetId="2" r:id="rId2"/>
    <sheet name="S7" sheetId="3" r:id="rId3"/>
    <sheet name="S8EP" sheetId="4" r:id="rId4"/>
    <sheet name="S9A" sheetId="5" r:id="rId5"/>
    <sheet name="S4A J" sheetId="6" r:id="rId6"/>
    <sheet name="S6A J" sheetId="7" r:id="rId7"/>
    <sheet name="S7 J" sheetId="8" r:id="rId8"/>
    <sheet name="S8EP J" sheetId="9" r:id="rId9"/>
    <sheet name="S9A J" sheetId="10" r:id="rId10"/>
  </sheets>
  <definedNames>
    <definedName name="_xlnm.Print_Area" localSheetId="0">'S4A'!$A$1:$N$51</definedName>
    <definedName name="_xlnm.Print_Area" localSheetId="5">'S4A J'!$A$1:$L$40</definedName>
    <definedName name="_xlnm.Print_Area" localSheetId="2">'S7'!$A$1:$N$33</definedName>
    <definedName name="_xlnm.Print_Area" localSheetId="7">'S7 J'!$A$1:$L$27</definedName>
    <definedName name="_xlnm.Print_Area" localSheetId="3">'S8EP'!$A$1:$L$27</definedName>
    <definedName name="_xlnm.Print_Area" localSheetId="4">'S9A'!$A$1:$N$50</definedName>
  </definedNames>
  <calcPr fullCalcOnLoad="1"/>
</workbook>
</file>

<file path=xl/sharedStrings.xml><?xml version="1.0" encoding="utf-8"?>
<sst xmlns="http://schemas.openxmlformats.org/spreadsheetml/2006/main" count="1207" uniqueCount="173">
  <si>
    <t>Country</t>
  </si>
  <si>
    <t>Slovakia</t>
  </si>
  <si>
    <t>FAI CIAM World Cup In Space Models</t>
  </si>
  <si>
    <t>Marijampolė Lithuania</t>
  </si>
  <si>
    <t>Lithuania</t>
  </si>
  <si>
    <t>1 flight</t>
  </si>
  <si>
    <t>2flight</t>
  </si>
  <si>
    <t>3 flight</t>
  </si>
  <si>
    <t>Total</t>
  </si>
  <si>
    <r>
      <t xml:space="preserve">CATEGORY    </t>
    </r>
    <r>
      <rPr>
        <b/>
        <sz val="12"/>
        <rFont val="Arial"/>
        <family val="2"/>
      </rPr>
      <t>S-4-A</t>
    </r>
  </si>
  <si>
    <r>
      <t xml:space="preserve">CATEGORY    </t>
    </r>
    <r>
      <rPr>
        <b/>
        <sz val="12"/>
        <rFont val="Arial"/>
        <family val="2"/>
      </rPr>
      <t>S-6-A</t>
    </r>
  </si>
  <si>
    <r>
      <t xml:space="preserve">CATEGORY    </t>
    </r>
    <r>
      <rPr>
        <b/>
        <sz val="12"/>
        <rFont val="Arial"/>
        <family val="2"/>
      </rPr>
      <t>S-9-A</t>
    </r>
  </si>
  <si>
    <t>Final</t>
  </si>
  <si>
    <t>Stend</t>
  </si>
  <si>
    <t>2 flight</t>
  </si>
  <si>
    <r>
      <t xml:space="preserve">CATEGORY    </t>
    </r>
    <r>
      <rPr>
        <b/>
        <sz val="12"/>
        <rFont val="Arial"/>
        <family val="2"/>
      </rPr>
      <t>S-7</t>
    </r>
  </si>
  <si>
    <t>FAI jury:</t>
  </si>
  <si>
    <t>Junior</t>
  </si>
  <si>
    <t>Status</t>
  </si>
  <si>
    <r>
      <t xml:space="preserve">CATEGORY    </t>
    </r>
    <r>
      <rPr>
        <b/>
        <sz val="12"/>
        <rFont val="Arial"/>
        <family val="2"/>
      </rPr>
      <t>S-6-A JUNIOR</t>
    </r>
  </si>
  <si>
    <r>
      <t xml:space="preserve">CATEGORY    </t>
    </r>
    <r>
      <rPr>
        <b/>
        <sz val="12"/>
        <rFont val="Arial"/>
        <family val="2"/>
      </rPr>
      <t>S-9-A JUNIOR</t>
    </r>
  </si>
  <si>
    <r>
      <t xml:space="preserve">CATEGORY    </t>
    </r>
    <r>
      <rPr>
        <b/>
        <sz val="12"/>
        <rFont val="Arial"/>
        <family val="2"/>
      </rPr>
      <t>S-7 JUNIORS</t>
    </r>
  </si>
  <si>
    <t>Start No.</t>
  </si>
  <si>
    <t>Name</t>
  </si>
  <si>
    <t>1 Flight</t>
  </si>
  <si>
    <t>2 Flight</t>
  </si>
  <si>
    <t>3 Flight</t>
  </si>
  <si>
    <t>Jan Maixner</t>
  </si>
  <si>
    <t>Place</t>
  </si>
  <si>
    <t>No.</t>
  </si>
  <si>
    <t>SURNAME, Name</t>
  </si>
  <si>
    <t>Latvia</t>
  </si>
  <si>
    <t>Air temp.</t>
  </si>
  <si>
    <t>Wind sp.</t>
  </si>
  <si>
    <t>C</t>
  </si>
  <si>
    <t>m/s</t>
  </si>
  <si>
    <t>BUKAUSKAS Andrius</t>
  </si>
  <si>
    <r>
      <t xml:space="preserve">CATEGORY    </t>
    </r>
    <r>
      <rPr>
        <b/>
        <sz val="12"/>
        <rFont val="Arial"/>
        <family val="2"/>
      </rPr>
      <t>S8E/P</t>
    </r>
  </si>
  <si>
    <t>Ʃ</t>
  </si>
  <si>
    <t>Prototype</t>
  </si>
  <si>
    <t>Best flight</t>
  </si>
  <si>
    <t>W Cup points</t>
  </si>
  <si>
    <t>Fly Off 1</t>
  </si>
  <si>
    <t>Fly Off 2</t>
  </si>
  <si>
    <t>License No.</t>
  </si>
  <si>
    <t>Belarus</t>
  </si>
  <si>
    <t>LTU066</t>
  </si>
  <si>
    <t>LTU603</t>
  </si>
  <si>
    <t>LTU606</t>
  </si>
  <si>
    <t>LTU672</t>
  </si>
  <si>
    <t>SVIRSKIS Marius (J)</t>
  </si>
  <si>
    <t>MAKČINSKAS Paulius (J)</t>
  </si>
  <si>
    <t>KONCHYK Dzmitry (J)</t>
  </si>
  <si>
    <t>ZHABRAVETS Kiryl (J)</t>
  </si>
  <si>
    <t>SHABRONSKI Daniil (J)</t>
  </si>
  <si>
    <t>BLR-317</t>
  </si>
  <si>
    <t>BLR-257</t>
  </si>
  <si>
    <t>BLR-320</t>
  </si>
  <si>
    <t>YL-462</t>
  </si>
  <si>
    <t>EST0069</t>
  </si>
  <si>
    <t>POLUKAINEN Arvi</t>
  </si>
  <si>
    <t>BRIVNIEKS Roberts</t>
  </si>
  <si>
    <t>Jupiter-C</t>
  </si>
  <si>
    <t>Nike-Tomahawk</t>
  </si>
  <si>
    <t>SALUMAE Kristijan</t>
  </si>
  <si>
    <t>EST0343</t>
  </si>
  <si>
    <t>Meteor-1</t>
  </si>
  <si>
    <t>Matra R-422B</t>
  </si>
  <si>
    <t>FAI licence Nr.</t>
  </si>
  <si>
    <t>Starting Nr.</t>
  </si>
  <si>
    <t>WORLD CUP “ANTANAS GUSTAITIS CUP 2013“</t>
  </si>
  <si>
    <t>28th of June to 30th of June</t>
  </si>
  <si>
    <t>Range Safety officer:</t>
  </si>
  <si>
    <t>PUMPURS Lauris</t>
  </si>
  <si>
    <t>YL-264</t>
  </si>
  <si>
    <t>Senior</t>
  </si>
  <si>
    <t>YL-061</t>
  </si>
  <si>
    <t>BREIDAKS Ilmars</t>
  </si>
  <si>
    <t>BRAKOVSKIS Māris (J)</t>
  </si>
  <si>
    <t>YL-287</t>
  </si>
  <si>
    <t>RAUDINŠ Oskars (J)</t>
  </si>
  <si>
    <t>YL-450</t>
  </si>
  <si>
    <t>BERŽINŠ Viesturs</t>
  </si>
  <si>
    <t>YL-229</t>
  </si>
  <si>
    <t>STEPANJANS Armins</t>
  </si>
  <si>
    <t>PAVLJUK Vasil</t>
  </si>
  <si>
    <t>SVK 1029</t>
  </si>
  <si>
    <t>STROKOV Kirill (J)</t>
  </si>
  <si>
    <t>Russia</t>
  </si>
  <si>
    <t>1215 RUS</t>
  </si>
  <si>
    <t>KOROTIN Dmitry (J)</t>
  </si>
  <si>
    <t>MINKEVICH Uladzimir</t>
  </si>
  <si>
    <t>LIPAI Aliaksandr</t>
  </si>
  <si>
    <t>HRABOUSKI Valery</t>
  </si>
  <si>
    <t>SVIANTSITSKI Vadzim (J)</t>
  </si>
  <si>
    <t>BLR-042</t>
  </si>
  <si>
    <t>BLR-071</t>
  </si>
  <si>
    <t>BLR-128</t>
  </si>
  <si>
    <t>BLR-163</t>
  </si>
  <si>
    <t>IGNATOVIČS Dainis (J)</t>
  </si>
  <si>
    <t>VASARAUDZIS Egīls (J)</t>
  </si>
  <si>
    <t>PUDĀNS Pauls (J)</t>
  </si>
  <si>
    <t>YL-463</t>
  </si>
  <si>
    <t>YL-464</t>
  </si>
  <si>
    <t>LAUČKA Martynas (J)</t>
  </si>
  <si>
    <t>TRINKŪNAS Marijus (J)</t>
  </si>
  <si>
    <t>BRUKLYTĖ Kotryna (J)</t>
  </si>
  <si>
    <t>POLITAUSKAS Andrius (J)</t>
  </si>
  <si>
    <t>DERVINYTĖ Andželika (J)</t>
  </si>
  <si>
    <t>MASILIŪNAS Dominykas (J)</t>
  </si>
  <si>
    <t>MASILIŪNAS Tomas (J)</t>
  </si>
  <si>
    <t>LTU814</t>
  </si>
  <si>
    <t>LTU 815</t>
  </si>
  <si>
    <t>LTU 816</t>
  </si>
  <si>
    <t>LTU 817</t>
  </si>
  <si>
    <t>LTU 818</t>
  </si>
  <si>
    <t>LTU 819</t>
  </si>
  <si>
    <t>LTU 820</t>
  </si>
  <si>
    <t>TREIKAUSKAS Mykolas (J)</t>
  </si>
  <si>
    <t xml:space="preserve">STRAZDAS Jurgis </t>
  </si>
  <si>
    <t xml:space="preserve">TIMOFEJEV Maksim </t>
  </si>
  <si>
    <t xml:space="preserve">JUCEVIČIUS Gintaras </t>
  </si>
  <si>
    <t>LTU284</t>
  </si>
  <si>
    <t>LTU597</t>
  </si>
  <si>
    <t>LTU559</t>
  </si>
  <si>
    <t xml:space="preserve">ENDZIULIS Adolfas </t>
  </si>
  <si>
    <t>LTU810</t>
  </si>
  <si>
    <t>LTU811</t>
  </si>
  <si>
    <t>LTU812</t>
  </si>
  <si>
    <t>POVILIŪNAS Karolis (J)</t>
  </si>
  <si>
    <t>VAIČIULIS Tadas (J)</t>
  </si>
  <si>
    <t>ZLATKUS Žygimantas (J)</t>
  </si>
  <si>
    <t>Estonia</t>
  </si>
  <si>
    <t>TŠAVA Jane (J)</t>
  </si>
  <si>
    <t>EST0623</t>
  </si>
  <si>
    <t>Sonda 1-2</t>
  </si>
  <si>
    <t>3154 RUS</t>
  </si>
  <si>
    <t>3156 RUS</t>
  </si>
  <si>
    <t>3155 RUS</t>
  </si>
  <si>
    <t>0365 RUS</t>
  </si>
  <si>
    <t>1748 RUS</t>
  </si>
  <si>
    <t>GONCHARENKO Ilja (J)</t>
  </si>
  <si>
    <t>EVCYUK Klim (J)</t>
  </si>
  <si>
    <t>Patriot</t>
  </si>
  <si>
    <t>Corporal</t>
  </si>
  <si>
    <t>PLECHANOV Vladas</t>
  </si>
  <si>
    <t>LTU713</t>
  </si>
  <si>
    <t>POLONSKIS Urtas</t>
  </si>
  <si>
    <t>LTU793</t>
  </si>
  <si>
    <t>LTU804</t>
  </si>
  <si>
    <t>Sojuz</t>
  </si>
  <si>
    <t>Nike Cajun</t>
  </si>
  <si>
    <t>Ariane L1</t>
  </si>
  <si>
    <t>TŠAVA Aade</t>
  </si>
  <si>
    <t>PUTRA Gunars</t>
  </si>
  <si>
    <t>YL-467</t>
  </si>
  <si>
    <t>YL-288</t>
  </si>
  <si>
    <t>YL-470</t>
  </si>
  <si>
    <t>YL-469</t>
  </si>
  <si>
    <t>Delta 2</t>
  </si>
  <si>
    <t>Thor Delta M6</t>
  </si>
  <si>
    <t>Aeolus</t>
  </si>
  <si>
    <t>Sergeant</t>
  </si>
  <si>
    <t>SAVERIN Vadim (J)</t>
  </si>
  <si>
    <t>KHOKHLOV Vladimir</t>
  </si>
  <si>
    <t>DQ</t>
  </si>
  <si>
    <t>CE</t>
  </si>
  <si>
    <t>KORPEIKINS Vladislavs (J)</t>
  </si>
  <si>
    <t>GERKE Voldemars (J)</t>
  </si>
  <si>
    <t>STEPANJANS Armins (J)</t>
  </si>
  <si>
    <t>KARALKEVIČIUS Povilas (J)</t>
  </si>
  <si>
    <t>29th of June to 30th of June</t>
  </si>
  <si>
    <r>
      <t xml:space="preserve">CATEGORY </t>
    </r>
    <r>
      <rPr>
        <b/>
        <sz val="12"/>
        <rFont val="Arial"/>
        <family val="2"/>
      </rPr>
      <t>S8E/P Juniors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</si>
</sst>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 shrinkToFit="1"/>
    </xf>
    <xf numFmtId="0" fontId="4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 shrinkToFi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 shrinkToFit="1"/>
    </xf>
    <xf numFmtId="0" fontId="8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228600</xdr:colOff>
      <xdr:row>0</xdr:row>
      <xdr:rowOff>38100</xdr:rowOff>
    </xdr:from>
    <xdr:to>
      <xdr:col>11</xdr:col>
      <xdr:colOff>495300</xdr:colOff>
      <xdr:row>5</xdr:row>
      <xdr:rowOff>19050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0350" y="38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38100</xdr:rowOff>
    </xdr:from>
    <xdr:to>
      <xdr:col>11</xdr:col>
      <xdr:colOff>285750</xdr:colOff>
      <xdr:row>5</xdr:row>
      <xdr:rowOff>19050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38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0</xdr:row>
      <xdr:rowOff>57150</xdr:rowOff>
    </xdr:from>
    <xdr:to>
      <xdr:col>11</xdr:col>
      <xdr:colOff>581025</xdr:colOff>
      <xdr:row>5</xdr:row>
      <xdr:rowOff>38100</xdr:rowOff>
    </xdr:to>
    <xdr:pic>
      <xdr:nvPicPr>
        <xdr:cNvPr id="1" name="Picture 3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38875" y="57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409575</xdr:colOff>
      <xdr:row>0</xdr:row>
      <xdr:rowOff>38100</xdr:rowOff>
    </xdr:from>
    <xdr:to>
      <xdr:col>12</xdr:col>
      <xdr:colOff>0</xdr:colOff>
      <xdr:row>5</xdr:row>
      <xdr:rowOff>19050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10625" y="38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209550</xdr:colOff>
      <xdr:row>0</xdr:row>
      <xdr:rowOff>38100</xdr:rowOff>
    </xdr:from>
    <xdr:to>
      <xdr:col>11</xdr:col>
      <xdr:colOff>238125</xdr:colOff>
      <xdr:row>5</xdr:row>
      <xdr:rowOff>19050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772400" y="38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438150</xdr:colOff>
      <xdr:row>0</xdr:row>
      <xdr:rowOff>57150</xdr:rowOff>
    </xdr:from>
    <xdr:to>
      <xdr:col>13</xdr:col>
      <xdr:colOff>133350</xdr:colOff>
      <xdr:row>5</xdr:row>
      <xdr:rowOff>38100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72275" y="57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95250</xdr:colOff>
      <xdr:row>0</xdr:row>
      <xdr:rowOff>47625</xdr:rowOff>
    </xdr:from>
    <xdr:to>
      <xdr:col>11</xdr:col>
      <xdr:colOff>361950</xdr:colOff>
      <xdr:row>5</xdr:row>
      <xdr:rowOff>28575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24550" y="476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0</xdr:row>
      <xdr:rowOff>57150</xdr:rowOff>
    </xdr:from>
    <xdr:to>
      <xdr:col>11</xdr:col>
      <xdr:colOff>342900</xdr:colOff>
      <xdr:row>5</xdr:row>
      <xdr:rowOff>38100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91225" y="57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57150</xdr:rowOff>
    </xdr:from>
    <xdr:to>
      <xdr:col>11</xdr:col>
      <xdr:colOff>219075</xdr:colOff>
      <xdr:row>5</xdr:row>
      <xdr:rowOff>38100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0" y="57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180975</xdr:colOff>
      <xdr:row>4</xdr:row>
      <xdr:rowOff>142875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1"/>
    <pageSetUpPr fitToPage="1"/>
  </sheetPr>
  <dimension ref="A1:W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4.421875" style="0" customWidth="1"/>
    <col min="3" max="3" width="12.00390625" style="0" customWidth="1"/>
    <col min="4" max="4" width="13.57421875" style="0" customWidth="1"/>
    <col min="5" max="5" width="9.7109375" style="0" customWidth="1"/>
    <col min="6" max="8" width="7.8515625" style="0" customWidth="1"/>
    <col min="9" max="9" width="7.00390625" style="0" customWidth="1"/>
    <col min="10" max="10" width="7.57421875" style="0" hidden="1" customWidth="1"/>
    <col min="11" max="11" width="7.8515625" style="0" customWidth="1"/>
    <col min="12" max="12" width="8.00390625" style="0" customWidth="1"/>
    <col min="13" max="13" width="13.421875" style="0" hidden="1" customWidth="1"/>
    <col min="15" max="15" width="27.8515625" style="22" customWidth="1"/>
  </cols>
  <sheetData>
    <row r="1" spans="1:14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  <c r="L1" s="2"/>
      <c r="N1" s="2"/>
    </row>
    <row r="2" spans="1:14" ht="12.75">
      <c r="A2" s="4"/>
      <c r="C2" s="3" t="s">
        <v>70</v>
      </c>
      <c r="D2" s="3"/>
      <c r="E2" s="3"/>
      <c r="F2" s="2"/>
      <c r="G2" s="2"/>
      <c r="H2" s="2"/>
      <c r="I2" s="2"/>
      <c r="J2" s="2"/>
      <c r="K2" s="2"/>
      <c r="L2" s="2"/>
      <c r="N2" s="2"/>
    </row>
    <row r="3" spans="1:14" ht="12.75">
      <c r="A3" s="4"/>
      <c r="C3" s="40" t="s">
        <v>71</v>
      </c>
      <c r="D3" s="1"/>
      <c r="E3" s="1"/>
      <c r="F3" s="39" t="s">
        <v>32</v>
      </c>
      <c r="G3" s="2">
        <v>22</v>
      </c>
      <c r="H3" s="39" t="s">
        <v>34</v>
      </c>
      <c r="I3" s="39"/>
      <c r="J3" s="2"/>
      <c r="K3" s="2"/>
      <c r="L3" s="2"/>
      <c r="N3" s="2"/>
    </row>
    <row r="4" spans="1:14" ht="12.75">
      <c r="A4" s="4"/>
      <c r="C4" s="1" t="s">
        <v>3</v>
      </c>
      <c r="D4" s="1"/>
      <c r="E4" s="1"/>
      <c r="F4" s="39" t="s">
        <v>33</v>
      </c>
      <c r="G4" s="2">
        <v>2.3</v>
      </c>
      <c r="H4" s="39" t="s">
        <v>35</v>
      </c>
      <c r="I4" s="39"/>
      <c r="J4" s="2"/>
      <c r="K4" s="2"/>
      <c r="L4" s="2"/>
      <c r="N4" s="2"/>
    </row>
    <row r="5" spans="1:14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N5" s="2"/>
    </row>
    <row r="6" spans="1:14" ht="15.75">
      <c r="A6" s="4"/>
      <c r="C6" s="3" t="s">
        <v>9</v>
      </c>
      <c r="D6" s="1"/>
      <c r="E6" s="1"/>
      <c r="F6" s="2"/>
      <c r="G6" s="2"/>
      <c r="H6" s="2"/>
      <c r="I6" s="2"/>
      <c r="J6" s="2"/>
      <c r="K6" s="2"/>
      <c r="L6" s="2"/>
      <c r="N6" s="2"/>
    </row>
    <row r="7" spans="1:14" ht="12.75">
      <c r="A7" s="4"/>
      <c r="C7" s="1"/>
      <c r="D7" s="1"/>
      <c r="E7" s="1"/>
      <c r="F7" s="2"/>
      <c r="G7" s="2"/>
      <c r="H7" s="2"/>
      <c r="I7" s="2"/>
      <c r="J7" s="2"/>
      <c r="K7" s="2"/>
      <c r="L7" s="2"/>
      <c r="N7" s="2"/>
    </row>
    <row r="8" spans="1:23" s="45" customFormat="1" ht="30.75" customHeight="1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42</v>
      </c>
      <c r="J8" s="46" t="s">
        <v>43</v>
      </c>
      <c r="K8" s="46" t="s">
        <v>8</v>
      </c>
      <c r="L8" s="46" t="s">
        <v>28</v>
      </c>
      <c r="M8" s="46" t="s">
        <v>41</v>
      </c>
      <c r="N8" s="46" t="s">
        <v>18</v>
      </c>
      <c r="O8" s="43"/>
      <c r="P8" s="42"/>
      <c r="Q8" s="44"/>
      <c r="R8" s="42"/>
      <c r="S8" s="42"/>
      <c r="T8" s="42"/>
      <c r="U8" s="42"/>
      <c r="V8" s="42"/>
      <c r="W8" s="42"/>
    </row>
    <row r="9" spans="1:23" s="56" customFormat="1" ht="12.75" customHeight="1">
      <c r="A9" s="53">
        <v>1</v>
      </c>
      <c r="B9" s="101" t="s">
        <v>119</v>
      </c>
      <c r="C9" s="37" t="s">
        <v>4</v>
      </c>
      <c r="D9" s="37" t="s">
        <v>46</v>
      </c>
      <c r="E9" s="37">
        <v>34</v>
      </c>
      <c r="F9" s="53">
        <v>166</v>
      </c>
      <c r="G9" s="53">
        <v>133</v>
      </c>
      <c r="H9" s="53">
        <v>116</v>
      </c>
      <c r="I9" s="53">
        <v>98</v>
      </c>
      <c r="J9" s="53"/>
      <c r="K9" s="53">
        <f aca="true" t="shared" si="0" ref="K9:K45">SUM(F9:J9)</f>
        <v>513</v>
      </c>
      <c r="L9" s="38">
        <f aca="true" t="shared" si="1" ref="L9:L45">RANK(K9,K$9:K$45)</f>
        <v>1</v>
      </c>
      <c r="M9" s="102">
        <f aca="true" t="shared" si="2" ref="M9:M16">ROUND(((K9/$K$9)+((LOG(COUNTIF(K$9:K$45,"&gt;0"))-LOG(L9))/10))*100,0)</f>
        <v>114</v>
      </c>
      <c r="N9" s="37" t="s">
        <v>75</v>
      </c>
      <c r="O9" s="57"/>
      <c r="P9" s="58"/>
      <c r="Q9" s="58"/>
      <c r="R9" s="58"/>
      <c r="S9" s="58"/>
      <c r="T9" s="58"/>
      <c r="U9" s="58"/>
      <c r="V9" s="58"/>
      <c r="W9" s="58"/>
    </row>
    <row r="10" spans="1:23" s="56" customFormat="1" ht="12.75">
      <c r="A10" s="53">
        <v>2</v>
      </c>
      <c r="B10" s="100" t="s">
        <v>91</v>
      </c>
      <c r="C10" s="37" t="s">
        <v>45</v>
      </c>
      <c r="D10" s="37" t="s">
        <v>95</v>
      </c>
      <c r="E10" s="37">
        <v>17</v>
      </c>
      <c r="F10" s="53">
        <v>180</v>
      </c>
      <c r="G10" s="53">
        <v>55</v>
      </c>
      <c r="H10" s="53">
        <v>180</v>
      </c>
      <c r="I10" s="53">
        <v>76</v>
      </c>
      <c r="J10" s="53"/>
      <c r="K10" s="53">
        <f t="shared" si="0"/>
        <v>491</v>
      </c>
      <c r="L10" s="38">
        <f t="shared" si="1"/>
        <v>2</v>
      </c>
      <c r="M10" s="102">
        <f t="shared" si="2"/>
        <v>107</v>
      </c>
      <c r="N10" s="37" t="s">
        <v>75</v>
      </c>
      <c r="O10" s="57"/>
      <c r="P10" s="58"/>
      <c r="Q10" s="58"/>
      <c r="R10" s="58"/>
      <c r="S10" s="58"/>
      <c r="T10" s="58"/>
      <c r="U10" s="58"/>
      <c r="V10" s="58"/>
      <c r="W10" s="58"/>
    </row>
    <row r="11" spans="1:23" s="56" customFormat="1" ht="12.75">
      <c r="A11" s="53">
        <v>3</v>
      </c>
      <c r="B11" s="100" t="s">
        <v>142</v>
      </c>
      <c r="C11" s="37" t="s">
        <v>88</v>
      </c>
      <c r="D11" s="37" t="s">
        <v>138</v>
      </c>
      <c r="E11" s="37">
        <v>13</v>
      </c>
      <c r="F11" s="53">
        <v>82</v>
      </c>
      <c r="G11" s="53">
        <v>128</v>
      </c>
      <c r="H11" s="53">
        <v>180</v>
      </c>
      <c r="I11" s="53"/>
      <c r="J11" s="53"/>
      <c r="K11" s="53">
        <f t="shared" si="0"/>
        <v>390</v>
      </c>
      <c r="L11" s="38">
        <f t="shared" si="1"/>
        <v>3</v>
      </c>
      <c r="M11" s="102">
        <f t="shared" si="2"/>
        <v>86</v>
      </c>
      <c r="N11" s="37" t="s">
        <v>17</v>
      </c>
      <c r="O11" s="59"/>
      <c r="P11" s="58"/>
      <c r="Q11" s="58"/>
      <c r="R11" s="58"/>
      <c r="S11" s="58"/>
      <c r="T11" s="58"/>
      <c r="U11" s="58"/>
      <c r="V11" s="58"/>
      <c r="W11" s="58"/>
    </row>
    <row r="12" spans="1:23" ht="12.75">
      <c r="A12" s="47">
        <v>4</v>
      </c>
      <c r="B12" s="27" t="s">
        <v>108</v>
      </c>
      <c r="C12" s="29" t="s">
        <v>4</v>
      </c>
      <c r="D12" s="29" t="s">
        <v>115</v>
      </c>
      <c r="E12" s="29">
        <v>31</v>
      </c>
      <c r="F12" s="47">
        <v>180</v>
      </c>
      <c r="G12" s="47">
        <v>84</v>
      </c>
      <c r="H12" s="47">
        <v>106</v>
      </c>
      <c r="I12" s="47"/>
      <c r="J12" s="47"/>
      <c r="K12" s="47">
        <f t="shared" si="0"/>
        <v>370</v>
      </c>
      <c r="L12" s="48">
        <f t="shared" si="1"/>
        <v>4</v>
      </c>
      <c r="M12" s="50">
        <f t="shared" si="2"/>
        <v>80</v>
      </c>
      <c r="N12" s="29" t="s">
        <v>17</v>
      </c>
      <c r="O12" s="21"/>
      <c r="P12" s="4"/>
      <c r="Q12" s="4"/>
      <c r="R12" s="4"/>
      <c r="S12" s="4"/>
      <c r="T12" s="4"/>
      <c r="U12" s="4"/>
      <c r="V12" s="4"/>
      <c r="W12" s="14"/>
    </row>
    <row r="13" spans="1:23" ht="12.75">
      <c r="A13" s="47">
        <v>5</v>
      </c>
      <c r="B13" s="27" t="s">
        <v>52</v>
      </c>
      <c r="C13" s="29" t="s">
        <v>45</v>
      </c>
      <c r="D13" s="29" t="s">
        <v>55</v>
      </c>
      <c r="E13" s="29">
        <v>20</v>
      </c>
      <c r="F13" s="47">
        <v>90</v>
      </c>
      <c r="G13" s="47">
        <v>135</v>
      </c>
      <c r="H13" s="47">
        <v>144</v>
      </c>
      <c r="I13" s="47"/>
      <c r="J13" s="47"/>
      <c r="K13" s="47">
        <f t="shared" si="0"/>
        <v>369</v>
      </c>
      <c r="L13" s="48">
        <f t="shared" si="1"/>
        <v>5</v>
      </c>
      <c r="M13" s="50">
        <f t="shared" si="2"/>
        <v>79</v>
      </c>
      <c r="N13" s="29" t="s">
        <v>17</v>
      </c>
      <c r="O13" s="21"/>
      <c r="P13" s="4"/>
      <c r="Q13" s="4"/>
      <c r="R13" s="4"/>
      <c r="S13" s="4"/>
      <c r="T13" s="4"/>
      <c r="U13" s="4"/>
      <c r="V13" s="4"/>
      <c r="W13" s="14"/>
    </row>
    <row r="14" spans="1:23" ht="12.75">
      <c r="A14" s="47">
        <v>6</v>
      </c>
      <c r="B14" s="30" t="s">
        <v>90</v>
      </c>
      <c r="C14" s="29" t="s">
        <v>88</v>
      </c>
      <c r="D14" s="29" t="s">
        <v>140</v>
      </c>
      <c r="E14" s="29">
        <v>14</v>
      </c>
      <c r="F14" s="47">
        <v>113</v>
      </c>
      <c r="G14" s="47">
        <v>140</v>
      </c>
      <c r="H14" s="47">
        <v>82</v>
      </c>
      <c r="I14" s="47"/>
      <c r="J14" s="47"/>
      <c r="K14" s="47">
        <f t="shared" si="0"/>
        <v>335</v>
      </c>
      <c r="L14" s="48">
        <f t="shared" si="1"/>
        <v>6</v>
      </c>
      <c r="M14" s="50">
        <f t="shared" si="2"/>
        <v>72</v>
      </c>
      <c r="N14" s="29" t="s">
        <v>17</v>
      </c>
      <c r="O14" s="21"/>
      <c r="P14" s="4"/>
      <c r="Q14" s="10"/>
      <c r="R14" s="10"/>
      <c r="S14" s="10"/>
      <c r="T14" s="10"/>
      <c r="U14" s="4"/>
      <c r="V14" s="4"/>
      <c r="W14" s="14"/>
    </row>
    <row r="15" spans="1:23" ht="12.75">
      <c r="A15" s="47">
        <v>7</v>
      </c>
      <c r="B15" s="30" t="s">
        <v>92</v>
      </c>
      <c r="C15" s="29" t="s">
        <v>45</v>
      </c>
      <c r="D15" s="29" t="s">
        <v>96</v>
      </c>
      <c r="E15" s="29">
        <v>18</v>
      </c>
      <c r="F15" s="47">
        <v>112</v>
      </c>
      <c r="G15" s="47">
        <v>77</v>
      </c>
      <c r="H15" s="47">
        <v>120</v>
      </c>
      <c r="I15" s="47"/>
      <c r="J15" s="47"/>
      <c r="K15" s="47">
        <f t="shared" si="0"/>
        <v>309</v>
      </c>
      <c r="L15" s="48">
        <f t="shared" si="1"/>
        <v>7</v>
      </c>
      <c r="M15" s="50">
        <f t="shared" si="2"/>
        <v>66</v>
      </c>
      <c r="N15" s="29" t="s">
        <v>75</v>
      </c>
      <c r="O15" s="21"/>
      <c r="P15" s="4"/>
      <c r="Q15" s="4"/>
      <c r="R15" s="4"/>
      <c r="S15" s="4"/>
      <c r="T15" s="4"/>
      <c r="U15" s="6"/>
      <c r="V15" s="4"/>
      <c r="W15" s="4"/>
    </row>
    <row r="16" spans="1:23" ht="12.75">
      <c r="A16" s="47">
        <v>8</v>
      </c>
      <c r="B16" s="30" t="s">
        <v>163</v>
      </c>
      <c r="C16" s="29" t="s">
        <v>88</v>
      </c>
      <c r="D16" s="29" t="s">
        <v>136</v>
      </c>
      <c r="E16" s="29">
        <v>15</v>
      </c>
      <c r="F16" s="47">
        <v>0</v>
      </c>
      <c r="G16" s="47">
        <v>143</v>
      </c>
      <c r="H16" s="47">
        <v>156</v>
      </c>
      <c r="I16" s="47"/>
      <c r="J16" s="47"/>
      <c r="K16" s="47">
        <f t="shared" si="0"/>
        <v>299</v>
      </c>
      <c r="L16" s="48">
        <f t="shared" si="1"/>
        <v>8</v>
      </c>
      <c r="M16" s="50">
        <f t="shared" si="2"/>
        <v>64</v>
      </c>
      <c r="N16" s="29" t="s">
        <v>17</v>
      </c>
      <c r="O16" s="21"/>
      <c r="P16" s="4"/>
      <c r="Q16" s="4"/>
      <c r="R16" s="4"/>
      <c r="S16" s="4"/>
      <c r="T16" s="4"/>
      <c r="U16" s="6"/>
      <c r="V16" s="4"/>
      <c r="W16" s="4"/>
    </row>
    <row r="17" spans="1:23" ht="12.75">
      <c r="A17" s="47">
        <v>9</v>
      </c>
      <c r="B17" s="27" t="s">
        <v>147</v>
      </c>
      <c r="C17" s="29" t="s">
        <v>4</v>
      </c>
      <c r="D17" s="29" t="s">
        <v>148</v>
      </c>
      <c r="E17" s="13">
        <v>48</v>
      </c>
      <c r="F17" s="47">
        <v>160</v>
      </c>
      <c r="G17" s="47">
        <v>120</v>
      </c>
      <c r="H17" s="47">
        <v>0</v>
      </c>
      <c r="I17" s="47"/>
      <c r="J17" s="47"/>
      <c r="K17" s="47">
        <f t="shared" si="0"/>
        <v>280</v>
      </c>
      <c r="L17" s="48">
        <f t="shared" si="1"/>
        <v>9</v>
      </c>
      <c r="M17" s="50"/>
      <c r="N17" s="29" t="s">
        <v>75</v>
      </c>
      <c r="O17" s="21"/>
      <c r="P17" s="4"/>
      <c r="Q17" s="4"/>
      <c r="R17" s="4"/>
      <c r="S17" s="4"/>
      <c r="T17" s="4"/>
      <c r="U17" s="6"/>
      <c r="V17" s="4"/>
      <c r="W17" s="4"/>
    </row>
    <row r="18" spans="1:23" ht="12.75">
      <c r="A18" s="47">
        <v>10</v>
      </c>
      <c r="B18" s="93" t="s">
        <v>141</v>
      </c>
      <c r="C18" s="29" t="s">
        <v>88</v>
      </c>
      <c r="D18" s="96" t="s">
        <v>137</v>
      </c>
      <c r="E18" s="29">
        <v>11</v>
      </c>
      <c r="F18" s="47">
        <v>98</v>
      </c>
      <c r="G18" s="47">
        <v>180</v>
      </c>
      <c r="H18" s="47">
        <v>0</v>
      </c>
      <c r="I18" s="47"/>
      <c r="J18" s="47"/>
      <c r="K18" s="47">
        <f t="shared" si="0"/>
        <v>278</v>
      </c>
      <c r="L18" s="48">
        <f t="shared" si="1"/>
        <v>10</v>
      </c>
      <c r="M18" s="50">
        <f>ROUND(((K18/$K$9)+((LOG(COUNTIF(K$9:K$45,"&gt;0"))-LOG(L18))/10))*100,0)</f>
        <v>59</v>
      </c>
      <c r="N18" s="29" t="s">
        <v>17</v>
      </c>
      <c r="O18" s="21"/>
      <c r="P18" s="4"/>
      <c r="Q18" s="4"/>
      <c r="R18" s="4"/>
      <c r="S18" s="4"/>
      <c r="T18" s="4"/>
      <c r="U18" s="6"/>
      <c r="V18" s="4"/>
      <c r="W18" s="4"/>
    </row>
    <row r="19" spans="1:23" ht="12.75">
      <c r="A19" s="47">
        <v>11</v>
      </c>
      <c r="B19" s="27" t="s">
        <v>73</v>
      </c>
      <c r="C19" s="29" t="s">
        <v>31</v>
      </c>
      <c r="D19" s="29" t="s">
        <v>74</v>
      </c>
      <c r="E19" s="29">
        <v>1</v>
      </c>
      <c r="F19" s="47">
        <v>180</v>
      </c>
      <c r="G19" s="47">
        <v>67</v>
      </c>
      <c r="H19" s="47">
        <v>21</v>
      </c>
      <c r="I19" s="47"/>
      <c r="J19" s="47"/>
      <c r="K19" s="47">
        <f t="shared" si="0"/>
        <v>268</v>
      </c>
      <c r="L19" s="48">
        <f t="shared" si="1"/>
        <v>11</v>
      </c>
      <c r="M19" s="50">
        <f>ROUND(((K19/$K$9)+((LOG(COUNTIF(K$9:K$45,"&gt;0"))-LOG(L19))/10))*100,0)</f>
        <v>56</v>
      </c>
      <c r="N19" s="29" t="s">
        <v>75</v>
      </c>
      <c r="O19" s="23"/>
      <c r="P19" s="15"/>
      <c r="Q19" s="16"/>
      <c r="R19" s="17"/>
      <c r="S19" s="17"/>
      <c r="T19" s="17"/>
      <c r="U19" s="18"/>
      <c r="V19" s="18"/>
      <c r="W19" s="14"/>
    </row>
    <row r="20" spans="1:23" ht="12.75">
      <c r="A20" s="47">
        <v>12</v>
      </c>
      <c r="B20" s="27" t="s">
        <v>145</v>
      </c>
      <c r="C20" s="29" t="s">
        <v>4</v>
      </c>
      <c r="D20" s="29" t="s">
        <v>146</v>
      </c>
      <c r="E20" s="13">
        <v>47</v>
      </c>
      <c r="F20" s="47">
        <v>90</v>
      </c>
      <c r="G20" s="47">
        <v>80</v>
      </c>
      <c r="H20" s="47">
        <v>75</v>
      </c>
      <c r="I20" s="47"/>
      <c r="J20" s="47"/>
      <c r="K20" s="47">
        <f t="shared" si="0"/>
        <v>245</v>
      </c>
      <c r="L20" s="48">
        <f t="shared" si="1"/>
        <v>12</v>
      </c>
      <c r="M20" s="50"/>
      <c r="N20" s="29" t="s">
        <v>75</v>
      </c>
      <c r="O20" s="23"/>
      <c r="P20" s="15"/>
      <c r="Q20" s="16"/>
      <c r="R20" s="17"/>
      <c r="S20" s="17"/>
      <c r="T20" s="17"/>
      <c r="U20" s="18"/>
      <c r="V20" s="18"/>
      <c r="W20" s="14"/>
    </row>
    <row r="21" spans="1:23" ht="12.75">
      <c r="A21" s="47">
        <v>13</v>
      </c>
      <c r="B21" s="27" t="s">
        <v>104</v>
      </c>
      <c r="C21" s="29" t="s">
        <v>4</v>
      </c>
      <c r="D21" s="29" t="s">
        <v>111</v>
      </c>
      <c r="E21" s="29">
        <v>27</v>
      </c>
      <c r="F21" s="47">
        <v>91</v>
      </c>
      <c r="G21" s="47">
        <v>66</v>
      </c>
      <c r="H21" s="47">
        <v>60</v>
      </c>
      <c r="I21" s="47"/>
      <c r="J21" s="47"/>
      <c r="K21" s="47">
        <f t="shared" si="0"/>
        <v>217</v>
      </c>
      <c r="L21" s="48">
        <f t="shared" si="1"/>
        <v>13</v>
      </c>
      <c r="M21" s="50">
        <f>ROUND(((K21/$K$9)+((LOG(COUNTIF(K$9:K$45,"&gt;0"))-LOG(L21))/10))*100,0)</f>
        <v>45</v>
      </c>
      <c r="N21" s="29" t="s">
        <v>17</v>
      </c>
      <c r="O21" s="23"/>
      <c r="P21" s="15"/>
      <c r="Q21" s="16"/>
      <c r="R21" s="17"/>
      <c r="S21" s="17"/>
      <c r="T21" s="17"/>
      <c r="U21" s="18"/>
      <c r="V21" s="18"/>
      <c r="W21" s="14"/>
    </row>
    <row r="22" spans="1:23" ht="12.75">
      <c r="A22" s="47">
        <v>14</v>
      </c>
      <c r="B22" s="27" t="s">
        <v>60</v>
      </c>
      <c r="C22" s="29" t="s">
        <v>132</v>
      </c>
      <c r="D22" s="29" t="s">
        <v>59</v>
      </c>
      <c r="E22" s="29">
        <v>42</v>
      </c>
      <c r="F22" s="47">
        <v>93</v>
      </c>
      <c r="G22" s="47">
        <v>121</v>
      </c>
      <c r="H22" s="47">
        <v>0</v>
      </c>
      <c r="I22" s="47"/>
      <c r="J22" s="47"/>
      <c r="K22" s="47">
        <f t="shared" si="0"/>
        <v>214</v>
      </c>
      <c r="L22" s="48">
        <f t="shared" si="1"/>
        <v>14</v>
      </c>
      <c r="M22" s="50"/>
      <c r="N22" s="29" t="s">
        <v>75</v>
      </c>
      <c r="O22" s="23"/>
      <c r="P22" s="15"/>
      <c r="Q22" s="16"/>
      <c r="R22" s="17"/>
      <c r="S22" s="17"/>
      <c r="T22" s="17"/>
      <c r="U22" s="18"/>
      <c r="V22" s="18"/>
      <c r="W22" s="14"/>
    </row>
    <row r="23" spans="1:23" ht="12.75">
      <c r="A23" s="47">
        <v>15</v>
      </c>
      <c r="B23" s="27" t="s">
        <v>105</v>
      </c>
      <c r="C23" s="29" t="s">
        <v>4</v>
      </c>
      <c r="D23" s="29" t="s">
        <v>112</v>
      </c>
      <c r="E23" s="29">
        <v>28</v>
      </c>
      <c r="F23" s="47">
        <v>43</v>
      </c>
      <c r="G23" s="47">
        <v>85</v>
      </c>
      <c r="H23" s="47">
        <v>78</v>
      </c>
      <c r="I23" s="47"/>
      <c r="J23" s="47"/>
      <c r="K23" s="47">
        <f t="shared" si="0"/>
        <v>206</v>
      </c>
      <c r="L23" s="48">
        <f t="shared" si="1"/>
        <v>15</v>
      </c>
      <c r="M23" s="50">
        <f aca="true" t="shared" si="3" ref="M23:M32">ROUND(((K23/$K$9)+((LOG(COUNTIF(K$9:K$45,"&gt;0"))-LOG(L23))/10))*100,0)</f>
        <v>43</v>
      </c>
      <c r="N23" s="29" t="s">
        <v>17</v>
      </c>
      <c r="O23" s="9"/>
      <c r="P23" s="15"/>
      <c r="Q23" s="4"/>
      <c r="R23" s="4"/>
      <c r="S23" s="4"/>
      <c r="T23" s="4"/>
      <c r="U23" s="4"/>
      <c r="V23" s="4"/>
      <c r="W23" s="4"/>
    </row>
    <row r="24" spans="1:23" ht="12.75">
      <c r="A24" s="47">
        <v>16</v>
      </c>
      <c r="B24" s="27" t="s">
        <v>101</v>
      </c>
      <c r="C24" s="29" t="s">
        <v>31</v>
      </c>
      <c r="D24" s="29" t="s">
        <v>103</v>
      </c>
      <c r="E24" s="29">
        <v>26</v>
      </c>
      <c r="F24" s="47"/>
      <c r="G24" s="47">
        <v>79</v>
      </c>
      <c r="H24" s="47">
        <v>115</v>
      </c>
      <c r="I24" s="47"/>
      <c r="J24" s="47"/>
      <c r="K24" s="47">
        <f t="shared" si="0"/>
        <v>194</v>
      </c>
      <c r="L24" s="48">
        <f t="shared" si="1"/>
        <v>16</v>
      </c>
      <c r="M24" s="50">
        <f t="shared" si="3"/>
        <v>40</v>
      </c>
      <c r="N24" s="29" t="s">
        <v>17</v>
      </c>
      <c r="O24" s="9"/>
      <c r="P24" s="15"/>
      <c r="Q24" s="4"/>
      <c r="R24" s="4"/>
      <c r="S24" s="4"/>
      <c r="T24" s="4"/>
      <c r="U24" s="4"/>
      <c r="V24" s="4"/>
      <c r="W24" s="14"/>
    </row>
    <row r="25" spans="1:23" ht="12.75">
      <c r="A25" s="47">
        <v>17</v>
      </c>
      <c r="B25" s="27" t="s">
        <v>53</v>
      </c>
      <c r="C25" s="29" t="s">
        <v>45</v>
      </c>
      <c r="D25" s="29" t="s">
        <v>56</v>
      </c>
      <c r="E25" s="29">
        <v>21</v>
      </c>
      <c r="F25" s="47">
        <v>30</v>
      </c>
      <c r="G25" s="47">
        <v>74</v>
      </c>
      <c r="H25" s="47">
        <v>83</v>
      </c>
      <c r="I25" s="47"/>
      <c r="J25" s="47"/>
      <c r="K25" s="47">
        <f t="shared" si="0"/>
        <v>187</v>
      </c>
      <c r="L25" s="48">
        <f t="shared" si="1"/>
        <v>17</v>
      </c>
      <c r="M25" s="50">
        <f t="shared" si="3"/>
        <v>38</v>
      </c>
      <c r="N25" s="29" t="s">
        <v>17</v>
      </c>
      <c r="O25" s="9"/>
      <c r="P25" s="15"/>
      <c r="Q25" s="4"/>
      <c r="R25" s="10"/>
      <c r="S25" s="4"/>
      <c r="T25" s="4"/>
      <c r="U25" s="4"/>
      <c r="V25" s="4"/>
      <c r="W25" s="4"/>
    </row>
    <row r="26" spans="1:23" ht="12.75">
      <c r="A26" s="47">
        <v>18</v>
      </c>
      <c r="B26" s="27" t="s">
        <v>106</v>
      </c>
      <c r="C26" s="29" t="s">
        <v>4</v>
      </c>
      <c r="D26" s="29" t="s">
        <v>113</v>
      </c>
      <c r="E26" s="29">
        <v>29</v>
      </c>
      <c r="F26" s="47">
        <v>0</v>
      </c>
      <c r="G26" s="47">
        <v>101</v>
      </c>
      <c r="H26" s="47">
        <v>74</v>
      </c>
      <c r="I26" s="47"/>
      <c r="J26" s="47"/>
      <c r="K26" s="47">
        <f t="shared" si="0"/>
        <v>175</v>
      </c>
      <c r="L26" s="48">
        <f t="shared" si="1"/>
        <v>18</v>
      </c>
      <c r="M26" s="50">
        <f t="shared" si="3"/>
        <v>36</v>
      </c>
      <c r="N26" s="29" t="s">
        <v>17</v>
      </c>
      <c r="O26" s="9"/>
      <c r="P26" s="15"/>
      <c r="Q26" s="4"/>
      <c r="R26" s="4"/>
      <c r="S26" s="4"/>
      <c r="T26" s="4"/>
      <c r="U26" s="4"/>
      <c r="V26" s="4"/>
      <c r="W26" s="4"/>
    </row>
    <row r="27" spans="1:23" ht="12.75">
      <c r="A27" s="47">
        <v>19</v>
      </c>
      <c r="B27" s="30" t="s">
        <v>51</v>
      </c>
      <c r="C27" s="29" t="s">
        <v>4</v>
      </c>
      <c r="D27" s="29" t="s">
        <v>48</v>
      </c>
      <c r="E27" s="29">
        <v>39</v>
      </c>
      <c r="F27" s="47">
        <v>64</v>
      </c>
      <c r="G27" s="47">
        <v>96</v>
      </c>
      <c r="H27" s="47">
        <v>0</v>
      </c>
      <c r="I27" s="47"/>
      <c r="J27" s="47"/>
      <c r="K27" s="47">
        <f t="shared" si="0"/>
        <v>160</v>
      </c>
      <c r="L27" s="48">
        <f t="shared" si="1"/>
        <v>19</v>
      </c>
      <c r="M27" s="50">
        <f t="shared" si="3"/>
        <v>33</v>
      </c>
      <c r="N27" s="29" t="s">
        <v>17</v>
      </c>
      <c r="O27" s="21"/>
      <c r="P27" s="4"/>
      <c r="Q27" s="4"/>
      <c r="R27" s="17"/>
      <c r="S27" s="17"/>
      <c r="T27" s="17"/>
      <c r="U27" s="4"/>
      <c r="V27" s="4"/>
      <c r="W27" s="4"/>
    </row>
    <row r="28" spans="1:23" ht="12.75">
      <c r="A28" s="47">
        <v>20</v>
      </c>
      <c r="B28" s="27" t="s">
        <v>78</v>
      </c>
      <c r="C28" s="29" t="s">
        <v>31</v>
      </c>
      <c r="D28" s="29" t="s">
        <v>79</v>
      </c>
      <c r="E28" s="29">
        <v>4</v>
      </c>
      <c r="F28" s="47">
        <v>88</v>
      </c>
      <c r="G28" s="47">
        <v>0</v>
      </c>
      <c r="H28" s="47">
        <v>58</v>
      </c>
      <c r="I28" s="47"/>
      <c r="J28" s="47"/>
      <c r="K28" s="47">
        <f t="shared" si="0"/>
        <v>146</v>
      </c>
      <c r="L28" s="48">
        <f t="shared" si="1"/>
        <v>20</v>
      </c>
      <c r="M28" s="50">
        <f t="shared" si="3"/>
        <v>30</v>
      </c>
      <c r="N28" s="29" t="s">
        <v>17</v>
      </c>
      <c r="O28" s="21"/>
      <c r="P28" s="4"/>
      <c r="Q28" s="4"/>
      <c r="R28" s="17"/>
      <c r="S28" s="17"/>
      <c r="T28" s="17"/>
      <c r="U28" s="4"/>
      <c r="V28" s="4"/>
      <c r="W28" s="4"/>
    </row>
    <row r="29" spans="1:23" ht="12.75">
      <c r="A29" s="47">
        <v>21</v>
      </c>
      <c r="B29" s="93" t="s">
        <v>168</v>
      </c>
      <c r="C29" s="29" t="s">
        <v>31</v>
      </c>
      <c r="D29" s="96" t="s">
        <v>158</v>
      </c>
      <c r="E29" s="29">
        <v>9</v>
      </c>
      <c r="F29" s="47">
        <v>45</v>
      </c>
      <c r="G29" s="47">
        <v>96</v>
      </c>
      <c r="H29" s="47">
        <v>0</v>
      </c>
      <c r="I29" s="47"/>
      <c r="J29" s="47"/>
      <c r="K29" s="47">
        <f t="shared" si="0"/>
        <v>141</v>
      </c>
      <c r="L29" s="48">
        <f t="shared" si="1"/>
        <v>21</v>
      </c>
      <c r="M29" s="50">
        <f t="shared" si="3"/>
        <v>29</v>
      </c>
      <c r="N29" s="29" t="s">
        <v>17</v>
      </c>
      <c r="O29" s="24"/>
      <c r="P29" s="17"/>
      <c r="Q29" s="18"/>
      <c r="R29" s="4"/>
      <c r="S29" s="4"/>
      <c r="T29" s="4"/>
      <c r="U29" s="4"/>
      <c r="V29" s="4"/>
      <c r="W29" s="4"/>
    </row>
    <row r="30" spans="1:23" ht="12.75">
      <c r="A30" s="47">
        <v>22</v>
      </c>
      <c r="B30" s="27" t="s">
        <v>99</v>
      </c>
      <c r="C30" s="29" t="s">
        <v>31</v>
      </c>
      <c r="D30" s="29" t="s">
        <v>102</v>
      </c>
      <c r="E30" s="29">
        <v>24</v>
      </c>
      <c r="F30" s="47">
        <v>0</v>
      </c>
      <c r="G30" s="47">
        <v>35</v>
      </c>
      <c r="H30" s="47">
        <v>75</v>
      </c>
      <c r="I30" s="47"/>
      <c r="J30" s="47"/>
      <c r="K30" s="47">
        <f t="shared" si="0"/>
        <v>110</v>
      </c>
      <c r="L30" s="48">
        <f t="shared" si="1"/>
        <v>22</v>
      </c>
      <c r="M30" s="50">
        <f t="shared" si="3"/>
        <v>22</v>
      </c>
      <c r="N30" s="29" t="s">
        <v>17</v>
      </c>
      <c r="O30" s="24"/>
      <c r="P30" s="17"/>
      <c r="Q30" s="18"/>
      <c r="R30" s="4"/>
      <c r="S30" s="4"/>
      <c r="T30" s="4"/>
      <c r="U30" s="4"/>
      <c r="V30" s="4"/>
      <c r="W30" s="4"/>
    </row>
    <row r="31" spans="1:23" ht="12.75">
      <c r="A31" s="47">
        <v>23</v>
      </c>
      <c r="B31" s="27" t="s">
        <v>54</v>
      </c>
      <c r="C31" s="29" t="s">
        <v>45</v>
      </c>
      <c r="D31" s="29" t="s">
        <v>57</v>
      </c>
      <c r="E31" s="29">
        <v>22</v>
      </c>
      <c r="F31" s="47">
        <v>41</v>
      </c>
      <c r="G31" s="47">
        <v>53</v>
      </c>
      <c r="H31" s="47">
        <v>0</v>
      </c>
      <c r="I31" s="47"/>
      <c r="J31" s="47"/>
      <c r="K31" s="47">
        <f t="shared" si="0"/>
        <v>94</v>
      </c>
      <c r="L31" s="48">
        <f t="shared" si="1"/>
        <v>23</v>
      </c>
      <c r="M31" s="50">
        <f t="shared" si="3"/>
        <v>19</v>
      </c>
      <c r="N31" s="29" t="s">
        <v>17</v>
      </c>
      <c r="O31" s="21"/>
      <c r="P31" s="17"/>
      <c r="Q31" s="4"/>
      <c r="R31" s="4"/>
      <c r="S31" s="4"/>
      <c r="T31" s="4"/>
      <c r="U31" s="4"/>
      <c r="V31" s="4"/>
      <c r="W31" s="14"/>
    </row>
    <row r="32" spans="1:23" ht="12.75">
      <c r="A32" s="47">
        <v>24</v>
      </c>
      <c r="B32" s="27" t="s">
        <v>107</v>
      </c>
      <c r="C32" s="29" t="s">
        <v>4</v>
      </c>
      <c r="D32" s="29" t="s">
        <v>114</v>
      </c>
      <c r="E32" s="29">
        <v>30</v>
      </c>
      <c r="F32" s="47">
        <v>0</v>
      </c>
      <c r="G32" s="47">
        <v>0</v>
      </c>
      <c r="H32" s="47">
        <v>82</v>
      </c>
      <c r="I32" s="47"/>
      <c r="J32" s="47"/>
      <c r="K32" s="47">
        <f t="shared" si="0"/>
        <v>82</v>
      </c>
      <c r="L32" s="48">
        <f t="shared" si="1"/>
        <v>24</v>
      </c>
      <c r="M32" s="50">
        <f t="shared" si="3"/>
        <v>16</v>
      </c>
      <c r="N32" s="29" t="s">
        <v>17</v>
      </c>
      <c r="O32" s="21"/>
      <c r="P32" s="17"/>
      <c r="Q32" s="4"/>
      <c r="R32" s="4"/>
      <c r="S32" s="4"/>
      <c r="T32" s="4"/>
      <c r="U32" s="4"/>
      <c r="V32" s="4"/>
      <c r="W32" s="14"/>
    </row>
    <row r="33" spans="1:23" ht="12.75">
      <c r="A33" s="47">
        <v>25</v>
      </c>
      <c r="B33" s="27" t="s">
        <v>130</v>
      </c>
      <c r="C33" s="29" t="s">
        <v>4</v>
      </c>
      <c r="D33" s="29" t="s">
        <v>127</v>
      </c>
      <c r="E33" s="29">
        <v>45</v>
      </c>
      <c r="F33" s="47">
        <v>64</v>
      </c>
      <c r="G33" s="47">
        <v>0</v>
      </c>
      <c r="H33" s="47">
        <v>0</v>
      </c>
      <c r="I33" s="47"/>
      <c r="J33" s="47"/>
      <c r="K33" s="47">
        <f t="shared" si="0"/>
        <v>64</v>
      </c>
      <c r="L33" s="48">
        <f t="shared" si="1"/>
        <v>25</v>
      </c>
      <c r="M33" s="50"/>
      <c r="N33" s="29" t="s">
        <v>17</v>
      </c>
      <c r="O33" s="21"/>
      <c r="P33" s="17"/>
      <c r="Q33" s="4"/>
      <c r="R33" s="4"/>
      <c r="S33" s="4"/>
      <c r="T33" s="4"/>
      <c r="U33" s="4"/>
      <c r="V33" s="4"/>
      <c r="W33" s="14"/>
    </row>
    <row r="34" spans="1:23" ht="12.75">
      <c r="A34" s="47">
        <v>26</v>
      </c>
      <c r="B34" s="30" t="s">
        <v>64</v>
      </c>
      <c r="C34" s="29" t="s">
        <v>132</v>
      </c>
      <c r="D34" s="29" t="s">
        <v>65</v>
      </c>
      <c r="E34" s="29">
        <v>43</v>
      </c>
      <c r="F34" s="47">
        <v>49</v>
      </c>
      <c r="G34" s="47">
        <v>0</v>
      </c>
      <c r="H34" s="47">
        <v>0</v>
      </c>
      <c r="I34" s="47"/>
      <c r="J34" s="47"/>
      <c r="K34" s="47">
        <f t="shared" si="0"/>
        <v>49</v>
      </c>
      <c r="L34" s="48">
        <f t="shared" si="1"/>
        <v>26</v>
      </c>
      <c r="M34" s="50"/>
      <c r="N34" s="29" t="s">
        <v>75</v>
      </c>
      <c r="O34" s="25"/>
      <c r="P34" s="10"/>
      <c r="Q34" s="19"/>
      <c r="R34" s="4"/>
      <c r="S34" s="4"/>
      <c r="T34" s="4"/>
      <c r="U34" s="4"/>
      <c r="V34" s="6"/>
      <c r="W34" s="14"/>
    </row>
    <row r="35" spans="1:23" ht="12.75">
      <c r="A35" s="47">
        <v>27</v>
      </c>
      <c r="B35" s="27" t="s">
        <v>109</v>
      </c>
      <c r="C35" s="29" t="s">
        <v>4</v>
      </c>
      <c r="D35" s="29" t="s">
        <v>116</v>
      </c>
      <c r="E35" s="29">
        <v>32</v>
      </c>
      <c r="F35" s="47">
        <v>0</v>
      </c>
      <c r="G35" s="47">
        <v>0</v>
      </c>
      <c r="H35" s="47">
        <v>39</v>
      </c>
      <c r="I35" s="47"/>
      <c r="J35" s="47"/>
      <c r="K35" s="47">
        <f t="shared" si="0"/>
        <v>39</v>
      </c>
      <c r="L35" s="48">
        <f t="shared" si="1"/>
        <v>27</v>
      </c>
      <c r="M35" s="50">
        <f aca="true" t="shared" si="4" ref="M35:M42">ROUND(((K35/$K$9)+((LOG(COUNTIF(K$9:K$45,"&gt;0"))-LOG(L35))/10))*100,0)</f>
        <v>8</v>
      </c>
      <c r="N35" s="29" t="s">
        <v>17</v>
      </c>
      <c r="O35" s="26"/>
      <c r="P35" s="10"/>
      <c r="Q35" s="19"/>
      <c r="R35" s="4"/>
      <c r="S35" s="4"/>
      <c r="T35" s="4"/>
      <c r="U35" s="4"/>
      <c r="V35" s="6"/>
      <c r="W35" s="14"/>
    </row>
    <row r="36" spans="1:23" ht="12.75">
      <c r="A36" s="47">
        <v>28</v>
      </c>
      <c r="B36" s="27" t="s">
        <v>80</v>
      </c>
      <c r="C36" s="29" t="s">
        <v>31</v>
      </c>
      <c r="D36" s="29" t="s">
        <v>81</v>
      </c>
      <c r="E36" s="29">
        <v>5</v>
      </c>
      <c r="F36" s="47">
        <v>0</v>
      </c>
      <c r="G36" s="47">
        <v>0</v>
      </c>
      <c r="H36" s="47"/>
      <c r="I36" s="47"/>
      <c r="J36" s="47"/>
      <c r="K36" s="47">
        <f t="shared" si="0"/>
        <v>0</v>
      </c>
      <c r="L36" s="48">
        <f t="shared" si="1"/>
        <v>28</v>
      </c>
      <c r="M36" s="50">
        <f t="shared" si="4"/>
        <v>0</v>
      </c>
      <c r="N36" s="29" t="s">
        <v>17</v>
      </c>
      <c r="O36" s="25"/>
      <c r="P36" s="10"/>
      <c r="Q36" s="20"/>
      <c r="R36" s="4"/>
      <c r="S36" s="4"/>
      <c r="T36" s="4"/>
      <c r="U36" s="4"/>
      <c r="V36" s="6"/>
      <c r="W36" s="4"/>
    </row>
    <row r="37" spans="1:23" ht="12.75">
      <c r="A37" s="47">
        <v>29</v>
      </c>
      <c r="B37" s="30" t="s">
        <v>93</v>
      </c>
      <c r="C37" s="29" t="s">
        <v>45</v>
      </c>
      <c r="D37" s="99" t="s">
        <v>97</v>
      </c>
      <c r="E37" s="29">
        <v>19</v>
      </c>
      <c r="F37" s="47">
        <v>0</v>
      </c>
      <c r="G37" s="47">
        <v>0</v>
      </c>
      <c r="H37" s="47"/>
      <c r="I37" s="47"/>
      <c r="J37" s="47"/>
      <c r="K37" s="47">
        <f t="shared" si="0"/>
        <v>0</v>
      </c>
      <c r="L37" s="48">
        <f t="shared" si="1"/>
        <v>28</v>
      </c>
      <c r="M37" s="50">
        <f t="shared" si="4"/>
        <v>0</v>
      </c>
      <c r="N37" s="29" t="s">
        <v>75</v>
      </c>
      <c r="O37" s="25"/>
      <c r="P37" s="10"/>
      <c r="Q37" s="19"/>
      <c r="R37" s="4"/>
      <c r="S37" s="4"/>
      <c r="T37" s="4"/>
      <c r="U37" s="4"/>
      <c r="V37" s="6"/>
      <c r="W37" s="4"/>
    </row>
    <row r="38" spans="1:23" ht="12.75">
      <c r="A38" s="47">
        <v>30</v>
      </c>
      <c r="B38" s="27" t="s">
        <v>94</v>
      </c>
      <c r="C38" s="29" t="s">
        <v>45</v>
      </c>
      <c r="D38" s="29" t="s">
        <v>98</v>
      </c>
      <c r="E38" s="29">
        <v>23</v>
      </c>
      <c r="F38" s="47">
        <v>0</v>
      </c>
      <c r="G38" s="47">
        <v>0</v>
      </c>
      <c r="H38" s="47"/>
      <c r="I38" s="47"/>
      <c r="J38" s="47"/>
      <c r="K38" s="47">
        <f t="shared" si="0"/>
        <v>0</v>
      </c>
      <c r="L38" s="48">
        <f t="shared" si="1"/>
        <v>28</v>
      </c>
      <c r="M38" s="50">
        <f t="shared" si="4"/>
        <v>0</v>
      </c>
      <c r="N38" s="29" t="s">
        <v>17</v>
      </c>
      <c r="O38" s="26"/>
      <c r="P38" s="10"/>
      <c r="Q38" s="20"/>
      <c r="R38" s="4"/>
      <c r="S38" s="4"/>
      <c r="T38" s="4"/>
      <c r="U38" s="4"/>
      <c r="V38" s="4"/>
      <c r="W38" s="4"/>
    </row>
    <row r="39" spans="1:23" ht="12.75">
      <c r="A39" s="47">
        <v>31</v>
      </c>
      <c r="B39" s="27" t="s">
        <v>100</v>
      </c>
      <c r="C39" s="29" t="s">
        <v>31</v>
      </c>
      <c r="D39" s="29" t="s">
        <v>58</v>
      </c>
      <c r="E39" s="29">
        <v>25</v>
      </c>
      <c r="F39" s="47">
        <v>0</v>
      </c>
      <c r="G39" s="47">
        <v>0</v>
      </c>
      <c r="H39" s="47">
        <v>0</v>
      </c>
      <c r="I39" s="47"/>
      <c r="J39" s="47"/>
      <c r="K39" s="47">
        <f t="shared" si="0"/>
        <v>0</v>
      </c>
      <c r="L39" s="48">
        <f t="shared" si="1"/>
        <v>28</v>
      </c>
      <c r="M39" s="50">
        <f t="shared" si="4"/>
        <v>0</v>
      </c>
      <c r="N39" s="29" t="s">
        <v>17</v>
      </c>
      <c r="O39" s="26"/>
      <c r="P39" s="10"/>
      <c r="Q39" s="19"/>
      <c r="R39" s="4"/>
      <c r="S39" s="4"/>
      <c r="T39" s="4"/>
      <c r="U39" s="4"/>
      <c r="V39" s="4"/>
      <c r="W39" s="4"/>
    </row>
    <row r="40" spans="1:23" ht="12.75">
      <c r="A40" s="47">
        <v>32</v>
      </c>
      <c r="B40" s="27" t="s">
        <v>110</v>
      </c>
      <c r="C40" s="29" t="s">
        <v>4</v>
      </c>
      <c r="D40" s="29" t="s">
        <v>117</v>
      </c>
      <c r="E40" s="29">
        <v>33</v>
      </c>
      <c r="F40" s="47">
        <v>0</v>
      </c>
      <c r="G40" s="47">
        <v>0</v>
      </c>
      <c r="H40" s="47">
        <v>0</v>
      </c>
      <c r="I40" s="47"/>
      <c r="J40" s="47"/>
      <c r="K40" s="47">
        <f t="shared" si="0"/>
        <v>0</v>
      </c>
      <c r="L40" s="48">
        <f t="shared" si="1"/>
        <v>28</v>
      </c>
      <c r="M40" s="50">
        <f t="shared" si="4"/>
        <v>0</v>
      </c>
      <c r="N40" s="29" t="s">
        <v>17</v>
      </c>
      <c r="O40" s="26"/>
      <c r="P40" s="10"/>
      <c r="Q40" s="19"/>
      <c r="R40" s="4"/>
      <c r="S40" s="4"/>
      <c r="T40" s="4"/>
      <c r="U40" s="4"/>
      <c r="V40" s="4"/>
      <c r="W40" s="4"/>
    </row>
    <row r="41" spans="1:23" ht="12.75">
      <c r="A41" s="47">
        <v>33</v>
      </c>
      <c r="B41" s="27" t="s">
        <v>121</v>
      </c>
      <c r="C41" s="29" t="s">
        <v>4</v>
      </c>
      <c r="D41" s="29" t="s">
        <v>123</v>
      </c>
      <c r="E41" s="29">
        <v>36</v>
      </c>
      <c r="F41" s="47">
        <v>0</v>
      </c>
      <c r="G41" s="47"/>
      <c r="H41" s="47"/>
      <c r="I41" s="47"/>
      <c r="J41" s="47"/>
      <c r="K41" s="47">
        <f t="shared" si="0"/>
        <v>0</v>
      </c>
      <c r="L41" s="48">
        <f t="shared" si="1"/>
        <v>28</v>
      </c>
      <c r="M41" s="50">
        <f t="shared" si="4"/>
        <v>0</v>
      </c>
      <c r="N41" s="29" t="s">
        <v>75</v>
      </c>
      <c r="O41" s="26"/>
      <c r="P41" s="10"/>
      <c r="Q41" s="19"/>
      <c r="R41" s="4"/>
      <c r="S41" s="4"/>
      <c r="T41" s="4"/>
      <c r="U41" s="4"/>
      <c r="V41" s="4"/>
      <c r="W41" s="4"/>
    </row>
    <row r="42" spans="1:23" ht="12.75">
      <c r="A42" s="47">
        <v>34</v>
      </c>
      <c r="B42" s="30" t="s">
        <v>118</v>
      </c>
      <c r="C42" s="29" t="s">
        <v>4</v>
      </c>
      <c r="D42" s="98" t="s">
        <v>124</v>
      </c>
      <c r="E42" s="29">
        <v>37</v>
      </c>
      <c r="F42" s="47">
        <v>0</v>
      </c>
      <c r="G42" s="47">
        <v>0</v>
      </c>
      <c r="H42" s="47">
        <v>0</v>
      </c>
      <c r="I42" s="47"/>
      <c r="J42" s="47"/>
      <c r="K42" s="47">
        <f t="shared" si="0"/>
        <v>0</v>
      </c>
      <c r="L42" s="48">
        <f t="shared" si="1"/>
        <v>28</v>
      </c>
      <c r="M42" s="50">
        <f t="shared" si="4"/>
        <v>0</v>
      </c>
      <c r="N42" s="29" t="s">
        <v>17</v>
      </c>
      <c r="O42" s="26"/>
      <c r="P42" s="10"/>
      <c r="Q42" s="19"/>
      <c r="R42" s="4"/>
      <c r="S42" s="4"/>
      <c r="T42" s="4"/>
      <c r="U42" s="4"/>
      <c r="V42" s="4"/>
      <c r="W42" s="4"/>
    </row>
    <row r="43" spans="1:23" ht="12.75">
      <c r="A43" s="47">
        <v>35</v>
      </c>
      <c r="B43" s="30" t="s">
        <v>133</v>
      </c>
      <c r="C43" s="29" t="s">
        <v>132</v>
      </c>
      <c r="D43" s="29" t="s">
        <v>134</v>
      </c>
      <c r="E43" s="29">
        <v>44</v>
      </c>
      <c r="F43" s="47">
        <v>0</v>
      </c>
      <c r="G43" s="47">
        <v>0</v>
      </c>
      <c r="H43" s="47">
        <v>0</v>
      </c>
      <c r="I43" s="47"/>
      <c r="J43" s="47"/>
      <c r="K43" s="47">
        <f t="shared" si="0"/>
        <v>0</v>
      </c>
      <c r="L43" s="48">
        <f t="shared" si="1"/>
        <v>28</v>
      </c>
      <c r="M43" s="50"/>
      <c r="N43" s="29" t="s">
        <v>17</v>
      </c>
      <c r="O43" s="26"/>
      <c r="P43" s="10"/>
      <c r="Q43" s="19"/>
      <c r="R43" s="4"/>
      <c r="S43" s="4"/>
      <c r="T43" s="4"/>
      <c r="U43" s="4"/>
      <c r="V43" s="4"/>
      <c r="W43" s="4"/>
    </row>
    <row r="44" spans="1:23" ht="12.75">
      <c r="A44" s="47">
        <v>36</v>
      </c>
      <c r="B44" s="93" t="s">
        <v>167</v>
      </c>
      <c r="C44" s="29" t="s">
        <v>31</v>
      </c>
      <c r="D44" s="96" t="s">
        <v>155</v>
      </c>
      <c r="E44" s="29">
        <v>6</v>
      </c>
      <c r="F44" s="47"/>
      <c r="G44" s="47">
        <v>0</v>
      </c>
      <c r="H44" s="47"/>
      <c r="I44" s="47"/>
      <c r="J44" s="47"/>
      <c r="K44" s="47">
        <f t="shared" si="0"/>
        <v>0</v>
      </c>
      <c r="L44" s="48">
        <f t="shared" si="1"/>
        <v>28</v>
      </c>
      <c r="M44" s="50">
        <f>ROUND(((K44/$K$9)+((LOG(COUNTIF(K$9:K$45,"&gt;0"))-LOG(L44))/10))*100,0)</f>
        <v>0</v>
      </c>
      <c r="N44" s="29" t="s">
        <v>17</v>
      </c>
      <c r="O44" s="26"/>
      <c r="P44" s="10"/>
      <c r="Q44" s="19"/>
      <c r="R44" s="4"/>
      <c r="S44" s="4"/>
      <c r="T44" s="4"/>
      <c r="U44" s="4"/>
      <c r="V44" s="4"/>
      <c r="W44" s="4"/>
    </row>
    <row r="45" spans="1:23" ht="12.75">
      <c r="A45" s="47">
        <v>37</v>
      </c>
      <c r="B45" s="30" t="s">
        <v>164</v>
      </c>
      <c r="C45" s="29" t="s">
        <v>88</v>
      </c>
      <c r="D45" s="29" t="s">
        <v>139</v>
      </c>
      <c r="E45" s="29">
        <v>16</v>
      </c>
      <c r="F45" s="47"/>
      <c r="G45" s="47"/>
      <c r="H45" s="47"/>
      <c r="I45" s="47"/>
      <c r="J45" s="47"/>
      <c r="K45" s="47">
        <f t="shared" si="0"/>
        <v>0</v>
      </c>
      <c r="L45" s="48">
        <f t="shared" si="1"/>
        <v>28</v>
      </c>
      <c r="M45" s="50">
        <f>ROUND(((K45/$K$9)+((LOG(COUNTIF(K$9:K$45,"&gt;0"))-LOG(L45))/10))*100,0)</f>
        <v>0</v>
      </c>
      <c r="N45" s="29" t="s">
        <v>75</v>
      </c>
      <c r="O45" s="26"/>
      <c r="P45" s="10"/>
      <c r="Q45" s="19"/>
      <c r="R45" s="4"/>
      <c r="S45" s="4"/>
      <c r="T45" s="4"/>
      <c r="U45" s="4"/>
      <c r="V45" s="4"/>
      <c r="W45" s="4"/>
    </row>
    <row r="46" spans="14:23" ht="12.75">
      <c r="N46" s="14"/>
      <c r="O46" s="21"/>
      <c r="P46" s="4"/>
      <c r="Q46" s="4"/>
      <c r="R46" s="10"/>
      <c r="S46" s="10"/>
      <c r="T46" s="10"/>
      <c r="U46" s="6"/>
      <c r="V46" s="10"/>
      <c r="W46" s="14"/>
    </row>
    <row r="47" spans="1:23" ht="12.75">
      <c r="A47" s="5" t="s">
        <v>72</v>
      </c>
      <c r="C47" s="9" t="s">
        <v>27</v>
      </c>
      <c r="N47" s="14"/>
      <c r="O47" s="21"/>
      <c r="P47" s="4"/>
      <c r="Q47" s="4"/>
      <c r="R47" s="4"/>
      <c r="S47" s="4"/>
      <c r="T47" s="4"/>
      <c r="U47" s="4"/>
      <c r="V47" s="4"/>
      <c r="W47" s="14"/>
    </row>
    <row r="48" spans="14:23" ht="12.75">
      <c r="N48" s="6"/>
      <c r="O48" s="21"/>
      <c r="P48" s="6"/>
      <c r="Q48" s="6"/>
      <c r="R48" s="6"/>
      <c r="S48" s="6"/>
      <c r="T48" s="6"/>
      <c r="U48" s="6"/>
      <c r="V48" s="6"/>
      <c r="W48" s="6"/>
    </row>
    <row r="49" spans="1:23" ht="12.75">
      <c r="A49" s="7" t="s">
        <v>16</v>
      </c>
      <c r="C49" s="24" t="s">
        <v>154</v>
      </c>
      <c r="N49" s="6"/>
      <c r="O49" s="21"/>
      <c r="P49" s="6"/>
      <c r="Q49" s="6"/>
      <c r="R49" s="6"/>
      <c r="S49" s="6"/>
      <c r="T49" s="6"/>
      <c r="U49" s="6"/>
      <c r="V49" s="6"/>
      <c r="W49" s="6"/>
    </row>
    <row r="50" spans="3:23" ht="12.75">
      <c r="C50" s="35" t="s">
        <v>153</v>
      </c>
      <c r="N50" s="6"/>
      <c r="O50" s="21"/>
      <c r="P50" s="6"/>
      <c r="Q50" s="6"/>
      <c r="R50" s="6"/>
      <c r="S50" s="6"/>
      <c r="T50" s="6"/>
      <c r="U50" s="6"/>
      <c r="V50" s="6"/>
      <c r="W50" s="6"/>
    </row>
    <row r="51" spans="3:23" ht="12.75">
      <c r="C51" s="35" t="s">
        <v>36</v>
      </c>
      <c r="N51" s="6"/>
      <c r="O51" s="21"/>
      <c r="P51" s="6"/>
      <c r="Q51" s="6"/>
      <c r="R51" s="6"/>
      <c r="S51" s="6"/>
      <c r="T51" s="6"/>
      <c r="U51" s="6"/>
      <c r="V51" s="6"/>
      <c r="W51" s="6"/>
    </row>
    <row r="52" spans="14:23" ht="12.75">
      <c r="N52" s="6"/>
      <c r="O52" s="21"/>
      <c r="P52" s="6"/>
      <c r="Q52" s="6"/>
      <c r="R52" s="6"/>
      <c r="S52" s="6"/>
      <c r="T52" s="6"/>
      <c r="U52" s="6"/>
      <c r="V52" s="6"/>
      <c r="W52" s="6"/>
    </row>
    <row r="53" spans="14:23" ht="12.75">
      <c r="N53" s="6"/>
      <c r="O53" s="21"/>
      <c r="P53" s="6"/>
      <c r="Q53" s="6"/>
      <c r="R53" s="6"/>
      <c r="S53" s="6"/>
      <c r="T53" s="6"/>
      <c r="U53" s="6"/>
      <c r="V53" s="6"/>
      <c r="W53" s="6"/>
    </row>
  </sheetData>
  <sheetProtection/>
  <printOptions horizontalCentered="1"/>
  <pageMargins left="0.4724409448818898" right="0.2362204724409449" top="0.72" bottom="0.25" header="0.5118110236220472" footer="0.5118110236220472"/>
  <pageSetup fitToHeight="1" fitToWidth="1" horizontalDpi="300" verticalDpi="3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1"/>
    <pageSetUpPr fitToPage="1"/>
  </sheetPr>
  <dimension ref="A1:M3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4.140625" style="0" customWidth="1"/>
    <col min="4" max="4" width="13.140625" style="0" customWidth="1"/>
    <col min="5" max="8" width="9.140625" style="1" customWidth="1"/>
    <col min="9" max="9" width="9.421875" style="1" hidden="1" customWidth="1"/>
    <col min="10" max="10" width="9.140625" style="0" hidden="1" customWidth="1"/>
  </cols>
  <sheetData>
    <row r="1" spans="1:13" ht="12.75">
      <c r="A1" s="4"/>
      <c r="C1" s="3" t="s">
        <v>2</v>
      </c>
      <c r="D1" s="33"/>
      <c r="E1" s="33"/>
      <c r="F1" s="2"/>
      <c r="G1" s="2"/>
      <c r="H1" s="2"/>
      <c r="I1" s="2"/>
      <c r="J1" s="2"/>
      <c r="K1" s="2"/>
      <c r="M1" s="22"/>
    </row>
    <row r="2" spans="1:13" ht="12.75">
      <c r="A2" s="4"/>
      <c r="C2" s="3" t="s">
        <v>70</v>
      </c>
      <c r="D2" s="34"/>
      <c r="E2" s="34"/>
      <c r="F2" s="2"/>
      <c r="G2" s="2"/>
      <c r="H2" s="2"/>
      <c r="I2" s="2"/>
      <c r="J2" s="2"/>
      <c r="K2" s="2"/>
      <c r="M2" s="22"/>
    </row>
    <row r="3" spans="1:13" ht="12.75">
      <c r="A3" s="4"/>
      <c r="C3" s="40" t="s">
        <v>71</v>
      </c>
      <c r="D3" s="2"/>
      <c r="E3" s="39" t="s">
        <v>32</v>
      </c>
      <c r="F3" s="1">
        <v>27</v>
      </c>
      <c r="G3" s="39" t="s">
        <v>34</v>
      </c>
      <c r="H3" s="2"/>
      <c r="I3" s="2"/>
      <c r="J3" s="2"/>
      <c r="K3" s="2"/>
      <c r="M3" s="22"/>
    </row>
    <row r="4" spans="1:13" ht="12.75">
      <c r="A4" s="4"/>
      <c r="C4" s="1" t="s">
        <v>3</v>
      </c>
      <c r="D4" s="2"/>
      <c r="E4" s="39" t="s">
        <v>33</v>
      </c>
      <c r="F4" s="1">
        <v>2.3</v>
      </c>
      <c r="G4" s="39" t="s">
        <v>35</v>
      </c>
      <c r="H4" s="2"/>
      <c r="I4" s="2"/>
      <c r="J4" s="2"/>
      <c r="K4" s="2"/>
      <c r="M4" s="22"/>
    </row>
    <row r="5" spans="1:13" ht="12.75">
      <c r="A5" s="4"/>
      <c r="B5" s="1"/>
      <c r="C5" s="1"/>
      <c r="D5" s="1"/>
      <c r="F5" s="2"/>
      <c r="G5" s="2"/>
      <c r="H5" s="2"/>
      <c r="I5" s="2"/>
      <c r="J5" s="2"/>
      <c r="K5" s="2"/>
      <c r="M5" s="22"/>
    </row>
    <row r="6" ht="15.75">
      <c r="B6" s="32" t="s">
        <v>20</v>
      </c>
    </row>
    <row r="8" spans="1:12" ht="30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42</v>
      </c>
      <c r="J8" s="46" t="s">
        <v>43</v>
      </c>
      <c r="K8" s="46" t="s">
        <v>8</v>
      </c>
      <c r="L8" s="46" t="s">
        <v>28</v>
      </c>
    </row>
    <row r="9" spans="1:12" s="56" customFormat="1" ht="12.75">
      <c r="A9" s="53">
        <v>1</v>
      </c>
      <c r="B9" s="101" t="s">
        <v>53</v>
      </c>
      <c r="C9" s="37" t="s">
        <v>45</v>
      </c>
      <c r="D9" s="37" t="s">
        <v>56</v>
      </c>
      <c r="E9" s="37">
        <v>21</v>
      </c>
      <c r="F9" s="53">
        <v>180</v>
      </c>
      <c r="G9" s="53">
        <v>180</v>
      </c>
      <c r="H9" s="53">
        <v>148</v>
      </c>
      <c r="I9" s="53"/>
      <c r="J9" s="53"/>
      <c r="K9" s="53">
        <f aca="true" t="shared" si="0" ref="K9:K33">SUM(F9:J9)</f>
        <v>508</v>
      </c>
      <c r="L9" s="38">
        <f aca="true" t="shared" si="1" ref="L9:L33">RANK(K9,K$9:K$33)</f>
        <v>1</v>
      </c>
    </row>
    <row r="10" spans="1:12" s="56" customFormat="1" ht="12.75">
      <c r="A10" s="53">
        <v>2</v>
      </c>
      <c r="B10" s="100" t="s">
        <v>118</v>
      </c>
      <c r="C10" s="37" t="s">
        <v>4</v>
      </c>
      <c r="D10" s="37" t="s">
        <v>124</v>
      </c>
      <c r="E10" s="37">
        <v>37</v>
      </c>
      <c r="F10" s="53">
        <v>122</v>
      </c>
      <c r="G10" s="53">
        <v>180</v>
      </c>
      <c r="H10" s="53">
        <v>126</v>
      </c>
      <c r="I10" s="53"/>
      <c r="J10" s="53"/>
      <c r="K10" s="53">
        <f t="shared" si="0"/>
        <v>428</v>
      </c>
      <c r="L10" s="38">
        <f t="shared" si="1"/>
        <v>2</v>
      </c>
    </row>
    <row r="11" spans="1:12" s="56" customFormat="1" ht="12.75">
      <c r="A11" s="53">
        <v>3</v>
      </c>
      <c r="B11" s="100" t="s">
        <v>142</v>
      </c>
      <c r="C11" s="37" t="s">
        <v>88</v>
      </c>
      <c r="D11" s="37" t="s">
        <v>138</v>
      </c>
      <c r="E11" s="37">
        <v>13</v>
      </c>
      <c r="F11" s="53">
        <v>103</v>
      </c>
      <c r="G11" s="53">
        <v>180</v>
      </c>
      <c r="H11" s="53">
        <v>58</v>
      </c>
      <c r="I11" s="53"/>
      <c r="J11" s="53"/>
      <c r="K11" s="53">
        <f t="shared" si="0"/>
        <v>341</v>
      </c>
      <c r="L11" s="38">
        <f t="shared" si="1"/>
        <v>3</v>
      </c>
    </row>
    <row r="12" spans="1:12" ht="12.75">
      <c r="A12" s="47">
        <v>4</v>
      </c>
      <c r="B12" s="30" t="s">
        <v>163</v>
      </c>
      <c r="C12" s="29" t="s">
        <v>88</v>
      </c>
      <c r="D12" s="29" t="s">
        <v>136</v>
      </c>
      <c r="E12" s="29">
        <v>15</v>
      </c>
      <c r="F12" s="47">
        <v>136</v>
      </c>
      <c r="G12" s="47">
        <v>121</v>
      </c>
      <c r="H12" s="47">
        <v>83</v>
      </c>
      <c r="I12" s="47"/>
      <c r="J12" s="47"/>
      <c r="K12" s="47">
        <f t="shared" si="0"/>
        <v>340</v>
      </c>
      <c r="L12" s="48">
        <f t="shared" si="1"/>
        <v>4</v>
      </c>
    </row>
    <row r="13" spans="1:12" ht="12.75">
      <c r="A13" s="47">
        <v>5</v>
      </c>
      <c r="B13" s="27" t="s">
        <v>107</v>
      </c>
      <c r="C13" s="29" t="s">
        <v>4</v>
      </c>
      <c r="D13" s="29" t="s">
        <v>114</v>
      </c>
      <c r="E13" s="29">
        <v>30</v>
      </c>
      <c r="F13" s="47">
        <v>110</v>
      </c>
      <c r="G13" s="47">
        <v>80</v>
      </c>
      <c r="H13" s="47">
        <v>113</v>
      </c>
      <c r="I13" s="47"/>
      <c r="J13" s="47"/>
      <c r="K13" s="47">
        <f t="shared" si="0"/>
        <v>303</v>
      </c>
      <c r="L13" s="48">
        <f t="shared" si="1"/>
        <v>5</v>
      </c>
    </row>
    <row r="14" spans="1:12" ht="12.75">
      <c r="A14" s="47">
        <v>6</v>
      </c>
      <c r="B14" s="27" t="s">
        <v>101</v>
      </c>
      <c r="C14" s="29" t="s">
        <v>31</v>
      </c>
      <c r="D14" s="29" t="s">
        <v>103</v>
      </c>
      <c r="E14" s="29">
        <v>26</v>
      </c>
      <c r="F14" s="47">
        <v>87</v>
      </c>
      <c r="G14" s="47">
        <v>90</v>
      </c>
      <c r="H14" s="47">
        <v>116</v>
      </c>
      <c r="I14" s="47"/>
      <c r="J14" s="47"/>
      <c r="K14" s="47">
        <f t="shared" si="0"/>
        <v>293</v>
      </c>
      <c r="L14" s="48">
        <f t="shared" si="1"/>
        <v>6</v>
      </c>
    </row>
    <row r="15" spans="1:12" ht="12.75">
      <c r="A15" s="47">
        <v>7</v>
      </c>
      <c r="B15" s="27" t="s">
        <v>78</v>
      </c>
      <c r="C15" s="29" t="s">
        <v>31</v>
      </c>
      <c r="D15" s="29" t="s">
        <v>79</v>
      </c>
      <c r="E15" s="29">
        <v>4</v>
      </c>
      <c r="F15" s="47">
        <v>79</v>
      </c>
      <c r="G15" s="47">
        <v>101</v>
      </c>
      <c r="H15" s="47">
        <v>98</v>
      </c>
      <c r="I15" s="47"/>
      <c r="J15" s="47"/>
      <c r="K15" s="47">
        <f t="shared" si="0"/>
        <v>278</v>
      </c>
      <c r="L15" s="48">
        <f t="shared" si="1"/>
        <v>7</v>
      </c>
    </row>
    <row r="16" spans="1:12" ht="12.75">
      <c r="A16" s="47">
        <v>8</v>
      </c>
      <c r="B16" s="27" t="s">
        <v>104</v>
      </c>
      <c r="C16" s="29" t="s">
        <v>4</v>
      </c>
      <c r="D16" s="29" t="s">
        <v>111</v>
      </c>
      <c r="E16" s="29">
        <v>27</v>
      </c>
      <c r="F16" s="47">
        <v>85</v>
      </c>
      <c r="G16" s="47">
        <v>81</v>
      </c>
      <c r="H16" s="47">
        <v>76</v>
      </c>
      <c r="I16" s="47"/>
      <c r="J16" s="47"/>
      <c r="K16" s="47">
        <f t="shared" si="0"/>
        <v>242</v>
      </c>
      <c r="L16" s="48">
        <f t="shared" si="1"/>
        <v>8</v>
      </c>
    </row>
    <row r="17" spans="1:12" ht="12.75">
      <c r="A17" s="47">
        <v>9</v>
      </c>
      <c r="B17" s="27" t="s">
        <v>109</v>
      </c>
      <c r="C17" s="29" t="s">
        <v>4</v>
      </c>
      <c r="D17" s="29" t="s">
        <v>116</v>
      </c>
      <c r="E17" s="29">
        <v>32</v>
      </c>
      <c r="F17" s="47">
        <v>68</v>
      </c>
      <c r="G17" s="47">
        <v>101</v>
      </c>
      <c r="H17" s="47">
        <v>55</v>
      </c>
      <c r="I17" s="47"/>
      <c r="J17" s="47"/>
      <c r="K17" s="47">
        <f t="shared" si="0"/>
        <v>224</v>
      </c>
      <c r="L17" s="48">
        <f t="shared" si="1"/>
        <v>9</v>
      </c>
    </row>
    <row r="18" spans="1:12" ht="12.75">
      <c r="A18" s="47">
        <v>10</v>
      </c>
      <c r="B18" s="93" t="s">
        <v>141</v>
      </c>
      <c r="C18" s="29" t="s">
        <v>88</v>
      </c>
      <c r="D18" s="96" t="s">
        <v>137</v>
      </c>
      <c r="E18" s="29">
        <v>11</v>
      </c>
      <c r="F18" s="47">
        <v>75</v>
      </c>
      <c r="G18" s="47">
        <v>0</v>
      </c>
      <c r="H18" s="47">
        <v>113</v>
      </c>
      <c r="I18" s="47"/>
      <c r="J18" s="47"/>
      <c r="K18" s="47">
        <f t="shared" si="0"/>
        <v>188</v>
      </c>
      <c r="L18" s="48">
        <f t="shared" si="1"/>
        <v>10</v>
      </c>
    </row>
    <row r="19" spans="1:12" ht="12.75">
      <c r="A19" s="47">
        <v>11</v>
      </c>
      <c r="B19" s="27" t="s">
        <v>108</v>
      </c>
      <c r="C19" s="29" t="s">
        <v>4</v>
      </c>
      <c r="D19" s="29" t="s">
        <v>115</v>
      </c>
      <c r="E19" s="29">
        <v>31</v>
      </c>
      <c r="F19" s="47">
        <v>60</v>
      </c>
      <c r="G19" s="47">
        <v>120</v>
      </c>
      <c r="H19" s="47">
        <v>0</v>
      </c>
      <c r="I19" s="47"/>
      <c r="J19" s="47"/>
      <c r="K19" s="47">
        <f t="shared" si="0"/>
        <v>180</v>
      </c>
      <c r="L19" s="48">
        <f t="shared" si="1"/>
        <v>11</v>
      </c>
    </row>
    <row r="20" spans="1:12" ht="12.75">
      <c r="A20" s="47">
        <v>12</v>
      </c>
      <c r="B20" s="27" t="s">
        <v>105</v>
      </c>
      <c r="C20" s="29" t="s">
        <v>4</v>
      </c>
      <c r="D20" s="29" t="s">
        <v>112</v>
      </c>
      <c r="E20" s="29">
        <v>28</v>
      </c>
      <c r="F20" s="47">
        <v>76</v>
      </c>
      <c r="G20" s="47">
        <v>0</v>
      </c>
      <c r="H20" s="47">
        <v>102</v>
      </c>
      <c r="I20" s="47"/>
      <c r="J20" s="47"/>
      <c r="K20" s="47">
        <f t="shared" si="0"/>
        <v>178</v>
      </c>
      <c r="L20" s="48">
        <f t="shared" si="1"/>
        <v>12</v>
      </c>
    </row>
    <row r="21" spans="1:12" ht="12.75">
      <c r="A21" s="47">
        <v>13</v>
      </c>
      <c r="B21" s="27" t="s">
        <v>106</v>
      </c>
      <c r="C21" s="29" t="s">
        <v>4</v>
      </c>
      <c r="D21" s="29" t="s">
        <v>113</v>
      </c>
      <c r="E21" s="29">
        <v>29</v>
      </c>
      <c r="F21" s="47">
        <v>98</v>
      </c>
      <c r="G21" s="47">
        <v>0</v>
      </c>
      <c r="H21" s="47">
        <v>68</v>
      </c>
      <c r="I21" s="47"/>
      <c r="J21" s="47"/>
      <c r="K21" s="47">
        <f t="shared" si="0"/>
        <v>166</v>
      </c>
      <c r="L21" s="48">
        <f t="shared" si="1"/>
        <v>13</v>
      </c>
    </row>
    <row r="22" spans="1:12" ht="12.75">
      <c r="A22" s="47">
        <v>14</v>
      </c>
      <c r="B22" s="27" t="s">
        <v>99</v>
      </c>
      <c r="C22" s="29" t="s">
        <v>31</v>
      </c>
      <c r="D22" s="29" t="s">
        <v>102</v>
      </c>
      <c r="E22" s="29">
        <v>24</v>
      </c>
      <c r="F22" s="47">
        <v>0</v>
      </c>
      <c r="G22" s="47">
        <v>84</v>
      </c>
      <c r="H22" s="47">
        <v>78</v>
      </c>
      <c r="I22" s="47"/>
      <c r="J22" s="47"/>
      <c r="K22" s="47">
        <f t="shared" si="0"/>
        <v>162</v>
      </c>
      <c r="L22" s="48">
        <f t="shared" si="1"/>
        <v>14</v>
      </c>
    </row>
    <row r="23" spans="1:12" ht="12.75">
      <c r="A23" s="47">
        <v>15</v>
      </c>
      <c r="B23" s="27" t="s">
        <v>100</v>
      </c>
      <c r="C23" s="29" t="s">
        <v>31</v>
      </c>
      <c r="D23" s="29" t="s">
        <v>58</v>
      </c>
      <c r="E23" s="29">
        <v>25</v>
      </c>
      <c r="F23" s="47">
        <v>0</v>
      </c>
      <c r="G23" s="47">
        <v>96</v>
      </c>
      <c r="H23" s="47">
        <v>65</v>
      </c>
      <c r="I23" s="47"/>
      <c r="J23" s="47"/>
      <c r="K23" s="47">
        <f t="shared" si="0"/>
        <v>161</v>
      </c>
      <c r="L23" s="48">
        <f t="shared" si="1"/>
        <v>15</v>
      </c>
    </row>
    <row r="24" spans="1:12" ht="12.75">
      <c r="A24" s="47">
        <v>16</v>
      </c>
      <c r="B24" s="27" t="s">
        <v>94</v>
      </c>
      <c r="C24" s="29" t="s">
        <v>45</v>
      </c>
      <c r="D24" s="29" t="s">
        <v>98</v>
      </c>
      <c r="E24" s="29">
        <v>23</v>
      </c>
      <c r="F24" s="47">
        <v>0</v>
      </c>
      <c r="G24" s="47">
        <v>0</v>
      </c>
      <c r="H24" s="47">
        <v>146</v>
      </c>
      <c r="I24" s="47"/>
      <c r="J24" s="47"/>
      <c r="K24" s="47">
        <f t="shared" si="0"/>
        <v>146</v>
      </c>
      <c r="L24" s="48">
        <f t="shared" si="1"/>
        <v>16</v>
      </c>
    </row>
    <row r="25" spans="1:12" ht="12.75">
      <c r="A25" s="47">
        <v>17</v>
      </c>
      <c r="B25" s="27" t="s">
        <v>80</v>
      </c>
      <c r="C25" s="29" t="s">
        <v>31</v>
      </c>
      <c r="D25" s="29" t="s">
        <v>81</v>
      </c>
      <c r="E25" s="29">
        <v>5</v>
      </c>
      <c r="F25" s="47">
        <v>65</v>
      </c>
      <c r="G25" s="47">
        <v>48</v>
      </c>
      <c r="H25" s="47"/>
      <c r="I25" s="47"/>
      <c r="J25" s="47"/>
      <c r="K25" s="47">
        <f t="shared" si="0"/>
        <v>113</v>
      </c>
      <c r="L25" s="48">
        <f t="shared" si="1"/>
        <v>17</v>
      </c>
    </row>
    <row r="26" spans="1:12" ht="12.75">
      <c r="A26" s="47">
        <v>18</v>
      </c>
      <c r="B26" s="27" t="s">
        <v>52</v>
      </c>
      <c r="C26" s="29" t="s">
        <v>45</v>
      </c>
      <c r="D26" s="29" t="s">
        <v>55</v>
      </c>
      <c r="E26" s="29">
        <v>20</v>
      </c>
      <c r="F26" s="47">
        <v>95</v>
      </c>
      <c r="G26" s="47">
        <v>0</v>
      </c>
      <c r="H26" s="47">
        <v>0</v>
      </c>
      <c r="I26" s="47"/>
      <c r="J26" s="47"/>
      <c r="K26" s="47">
        <f t="shared" si="0"/>
        <v>95</v>
      </c>
      <c r="L26" s="48">
        <f t="shared" si="1"/>
        <v>18</v>
      </c>
    </row>
    <row r="27" spans="1:12" ht="12.75">
      <c r="A27" s="47">
        <v>19</v>
      </c>
      <c r="B27" s="93" t="s">
        <v>167</v>
      </c>
      <c r="C27" s="29" t="s">
        <v>31</v>
      </c>
      <c r="D27" s="96" t="s">
        <v>155</v>
      </c>
      <c r="E27" s="29">
        <v>6</v>
      </c>
      <c r="F27" s="47">
        <v>76</v>
      </c>
      <c r="G27" s="47">
        <v>0</v>
      </c>
      <c r="H27" s="47"/>
      <c r="I27" s="47"/>
      <c r="J27" s="47"/>
      <c r="K27" s="47">
        <f t="shared" si="0"/>
        <v>76</v>
      </c>
      <c r="L27" s="48">
        <f t="shared" si="1"/>
        <v>19</v>
      </c>
    </row>
    <row r="28" spans="1:12" ht="12.75">
      <c r="A28" s="47">
        <v>20</v>
      </c>
      <c r="B28" s="27" t="s">
        <v>54</v>
      </c>
      <c r="C28" s="29" t="s">
        <v>45</v>
      </c>
      <c r="D28" s="29" t="s">
        <v>57</v>
      </c>
      <c r="E28" s="29">
        <v>22</v>
      </c>
      <c r="F28" s="47">
        <v>69</v>
      </c>
      <c r="G28" s="47">
        <v>0</v>
      </c>
      <c r="H28" s="47"/>
      <c r="I28" s="47"/>
      <c r="J28" s="47"/>
      <c r="K28" s="47">
        <f t="shared" si="0"/>
        <v>69</v>
      </c>
      <c r="L28" s="48">
        <f t="shared" si="1"/>
        <v>20</v>
      </c>
    </row>
    <row r="29" spans="1:12" ht="12.75">
      <c r="A29" s="47">
        <v>21</v>
      </c>
      <c r="B29" s="27" t="s">
        <v>110</v>
      </c>
      <c r="C29" s="29" t="s">
        <v>4</v>
      </c>
      <c r="D29" s="29" t="s">
        <v>117</v>
      </c>
      <c r="E29" s="29">
        <v>33</v>
      </c>
      <c r="F29" s="47">
        <v>0</v>
      </c>
      <c r="G29" s="47">
        <v>0</v>
      </c>
      <c r="H29" s="47">
        <v>57</v>
      </c>
      <c r="I29" s="47"/>
      <c r="J29" s="47"/>
      <c r="K29" s="47">
        <f t="shared" si="0"/>
        <v>57</v>
      </c>
      <c r="L29" s="48">
        <f t="shared" si="1"/>
        <v>21</v>
      </c>
    </row>
    <row r="30" spans="1:12" ht="12.75">
      <c r="A30" s="47">
        <v>22</v>
      </c>
      <c r="B30" s="93" t="s">
        <v>169</v>
      </c>
      <c r="C30" s="29" t="s">
        <v>31</v>
      </c>
      <c r="D30" s="96" t="s">
        <v>157</v>
      </c>
      <c r="E30" s="29">
        <v>8</v>
      </c>
      <c r="F30" s="47">
        <v>0</v>
      </c>
      <c r="G30" s="47">
        <v>0</v>
      </c>
      <c r="H30" s="47"/>
      <c r="I30" s="47"/>
      <c r="J30" s="47"/>
      <c r="K30" s="47">
        <f t="shared" si="0"/>
        <v>0</v>
      </c>
      <c r="L30" s="48">
        <f t="shared" si="1"/>
        <v>22</v>
      </c>
    </row>
    <row r="31" spans="1:12" ht="12.75">
      <c r="A31" s="47">
        <v>23</v>
      </c>
      <c r="B31" s="93" t="s">
        <v>168</v>
      </c>
      <c r="C31" s="29" t="s">
        <v>31</v>
      </c>
      <c r="D31" s="96" t="s">
        <v>158</v>
      </c>
      <c r="E31" s="29">
        <v>9</v>
      </c>
      <c r="F31" s="47">
        <v>0</v>
      </c>
      <c r="G31" s="47"/>
      <c r="H31" s="47"/>
      <c r="I31" s="47"/>
      <c r="J31" s="47"/>
      <c r="K31" s="47">
        <f t="shared" si="0"/>
        <v>0</v>
      </c>
      <c r="L31" s="48">
        <f t="shared" si="1"/>
        <v>22</v>
      </c>
    </row>
    <row r="32" spans="1:12" ht="12.75">
      <c r="A32" s="47">
        <v>24</v>
      </c>
      <c r="B32" s="30" t="s">
        <v>90</v>
      </c>
      <c r="C32" s="29" t="s">
        <v>88</v>
      </c>
      <c r="D32" s="29" t="s">
        <v>140</v>
      </c>
      <c r="E32" s="29">
        <v>14</v>
      </c>
      <c r="F32" s="47"/>
      <c r="G32" s="47"/>
      <c r="H32" s="47"/>
      <c r="I32" s="47"/>
      <c r="J32" s="47"/>
      <c r="K32" s="47">
        <f t="shared" si="0"/>
        <v>0</v>
      </c>
      <c r="L32" s="48">
        <f t="shared" si="1"/>
        <v>22</v>
      </c>
    </row>
    <row r="33" spans="1:12" ht="12.75">
      <c r="A33" s="47">
        <v>25</v>
      </c>
      <c r="B33" s="27" t="s">
        <v>130</v>
      </c>
      <c r="C33" s="29" t="s">
        <v>4</v>
      </c>
      <c r="D33" s="29" t="s">
        <v>127</v>
      </c>
      <c r="E33" s="29">
        <v>45</v>
      </c>
      <c r="F33" s="47">
        <v>0</v>
      </c>
      <c r="G33" s="47">
        <v>0</v>
      </c>
      <c r="H33" s="47"/>
      <c r="I33" s="47"/>
      <c r="J33" s="47"/>
      <c r="K33" s="47">
        <f t="shared" si="0"/>
        <v>0</v>
      </c>
      <c r="L33" s="48">
        <f t="shared" si="1"/>
        <v>22</v>
      </c>
    </row>
    <row r="34" spans="5:9" ht="12.75">
      <c r="E34"/>
      <c r="F34"/>
      <c r="G34"/>
      <c r="H34"/>
      <c r="I34"/>
    </row>
    <row r="35" spans="1:9" ht="12.75">
      <c r="A35" s="5" t="s">
        <v>72</v>
      </c>
      <c r="C35" s="9" t="s">
        <v>27</v>
      </c>
      <c r="E35"/>
      <c r="F35"/>
      <c r="G35"/>
      <c r="H35"/>
      <c r="I35"/>
    </row>
    <row r="36" spans="5:9" ht="12.75">
      <c r="E36"/>
      <c r="F36"/>
      <c r="G36"/>
      <c r="H36"/>
      <c r="I36"/>
    </row>
    <row r="37" spans="1:9" ht="12.75">
      <c r="A37" s="7" t="s">
        <v>16</v>
      </c>
      <c r="C37" s="24" t="s">
        <v>154</v>
      </c>
      <c r="E37"/>
      <c r="F37"/>
      <c r="G37"/>
      <c r="H37"/>
      <c r="I37"/>
    </row>
    <row r="38" spans="3:9" ht="12.75">
      <c r="C38" s="35" t="s">
        <v>153</v>
      </c>
      <c r="E38"/>
      <c r="F38"/>
      <c r="G38"/>
      <c r="H38"/>
      <c r="I38"/>
    </row>
    <row r="39" spans="3:9" ht="12.75">
      <c r="C39" s="35" t="s">
        <v>36</v>
      </c>
      <c r="E39"/>
      <c r="F39"/>
      <c r="G39"/>
      <c r="H39"/>
      <c r="I39"/>
    </row>
  </sheetData>
  <sheetProtection/>
  <printOptions horizontalCentered="1" verticalCentered="1"/>
  <pageMargins left="0.5511811023622047" right="0.3937007874015748" top="0.984251968503937" bottom="0.984251968503937" header="0.5118110236220472" footer="0.5118110236220472"/>
  <pageSetup fitToHeight="1" fitToWidth="1"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1"/>
    <pageSetUpPr fitToPage="1"/>
  </sheetPr>
  <dimension ref="A1:N57"/>
  <sheetViews>
    <sheetView view="pageBreakPreview" zoomScaleSheetLayoutView="100" zoomScalePageLayoutView="0" workbookViewId="0" topLeftCell="A1">
      <selection activeCell="B29" sqref="B29"/>
    </sheetView>
  </sheetViews>
  <sheetFormatPr defaultColWidth="9.140625" defaultRowHeight="12.75"/>
  <cols>
    <col min="1" max="1" width="4.28125" style="0" customWidth="1"/>
    <col min="2" max="2" width="24.28125" style="0" customWidth="1"/>
    <col min="4" max="4" width="13.28125" style="0" customWidth="1"/>
    <col min="9" max="9" width="9.140625" style="0" hidden="1" customWidth="1"/>
    <col min="10" max="10" width="9.140625" style="1" hidden="1" customWidth="1"/>
    <col min="12" max="12" width="9.00390625" style="0" customWidth="1"/>
    <col min="13" max="13" width="9.140625" style="0" hidden="1" customWidth="1"/>
  </cols>
  <sheetData>
    <row r="1" spans="1:14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  <c r="M1" s="2"/>
      <c r="N1" s="22"/>
    </row>
    <row r="2" spans="1:14" ht="12.75">
      <c r="A2" s="4"/>
      <c r="C2" s="3" t="s">
        <v>70</v>
      </c>
      <c r="D2" s="3"/>
      <c r="E2" s="3"/>
      <c r="F2" s="2"/>
      <c r="G2" s="2"/>
      <c r="H2" s="2"/>
      <c r="I2" s="2"/>
      <c r="J2" s="2"/>
      <c r="K2" s="2"/>
      <c r="M2" s="2"/>
      <c r="N2" s="22"/>
    </row>
    <row r="3" spans="1:14" ht="12.75">
      <c r="A3" s="4"/>
      <c r="C3" s="40" t="s">
        <v>71</v>
      </c>
      <c r="D3" s="1"/>
      <c r="E3" s="1"/>
      <c r="F3" s="39" t="s">
        <v>32</v>
      </c>
      <c r="G3" s="2">
        <v>25</v>
      </c>
      <c r="H3" s="39" t="s">
        <v>34</v>
      </c>
      <c r="I3" s="2"/>
      <c r="J3" s="2"/>
      <c r="K3" s="2"/>
      <c r="M3" s="2"/>
      <c r="N3" s="22"/>
    </row>
    <row r="4" spans="1:14" ht="12.75">
      <c r="A4" s="4"/>
      <c r="C4" s="1" t="s">
        <v>3</v>
      </c>
      <c r="D4" s="1"/>
      <c r="E4" s="1"/>
      <c r="F4" s="39" t="s">
        <v>33</v>
      </c>
      <c r="G4" s="2">
        <v>2.3</v>
      </c>
      <c r="H4" s="39" t="s">
        <v>35</v>
      </c>
      <c r="I4" s="2"/>
      <c r="J4" s="2"/>
      <c r="K4" s="2"/>
      <c r="M4" s="2"/>
      <c r="N4" s="22"/>
    </row>
    <row r="5" spans="1:14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  <c r="M5" s="2"/>
      <c r="N5" s="22"/>
    </row>
    <row r="6" ht="15.75">
      <c r="C6" s="3" t="s">
        <v>10</v>
      </c>
    </row>
    <row r="8" spans="1:14" ht="30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42</v>
      </c>
      <c r="J8" s="46" t="s">
        <v>43</v>
      </c>
      <c r="K8" s="46" t="s">
        <v>8</v>
      </c>
      <c r="L8" s="46" t="s">
        <v>28</v>
      </c>
      <c r="M8" s="46" t="s">
        <v>41</v>
      </c>
      <c r="N8" s="46" t="s">
        <v>18</v>
      </c>
    </row>
    <row r="9" spans="1:14" s="56" customFormat="1" ht="12.75">
      <c r="A9" s="53">
        <v>1</v>
      </c>
      <c r="B9" s="101" t="s">
        <v>145</v>
      </c>
      <c r="C9" s="37" t="s">
        <v>4</v>
      </c>
      <c r="D9" s="37" t="s">
        <v>146</v>
      </c>
      <c r="E9" s="38">
        <v>47</v>
      </c>
      <c r="F9" s="53">
        <v>167</v>
      </c>
      <c r="G9" s="53">
        <v>158</v>
      </c>
      <c r="H9" s="53">
        <v>180</v>
      </c>
      <c r="I9" s="53"/>
      <c r="J9" s="53"/>
      <c r="K9" s="53">
        <f aca="true" t="shared" si="0" ref="K9:K50">SUM(F9:J9)</f>
        <v>505</v>
      </c>
      <c r="L9" s="38">
        <f aca="true" t="shared" si="1" ref="L9:L50">RANK(K9,K$9:K$50)</f>
        <v>1</v>
      </c>
      <c r="M9" s="102">
        <f>ROUND(((K9/$K$9)+((LOG(COUNTIF(K$9:K$50,"&gt;0"))-LOG(L9))/10))*100,0)</f>
        <v>116</v>
      </c>
      <c r="N9" s="37" t="s">
        <v>75</v>
      </c>
    </row>
    <row r="10" spans="1:14" s="56" customFormat="1" ht="12.75">
      <c r="A10" s="53">
        <v>2</v>
      </c>
      <c r="B10" s="105" t="s">
        <v>85</v>
      </c>
      <c r="C10" s="37" t="s">
        <v>1</v>
      </c>
      <c r="D10" s="106" t="s">
        <v>86</v>
      </c>
      <c r="E10" s="37">
        <v>10</v>
      </c>
      <c r="F10" s="53">
        <v>96</v>
      </c>
      <c r="G10" s="53">
        <v>157</v>
      </c>
      <c r="H10" s="53">
        <v>180</v>
      </c>
      <c r="I10" s="53"/>
      <c r="J10" s="53"/>
      <c r="K10" s="53">
        <f t="shared" si="0"/>
        <v>433</v>
      </c>
      <c r="L10" s="38">
        <f t="shared" si="1"/>
        <v>2</v>
      </c>
      <c r="M10" s="102">
        <f>ROUND(((K10/$K$9)+((LOG(COUNTIF(K$9:K$50,"&gt;0"))-LOG(L10))/10))*100,0)</f>
        <v>98</v>
      </c>
      <c r="N10" s="37" t="s">
        <v>75</v>
      </c>
    </row>
    <row r="11" spans="1:14" s="56" customFormat="1" ht="12.75">
      <c r="A11" s="53">
        <v>3</v>
      </c>
      <c r="B11" s="101" t="s">
        <v>120</v>
      </c>
      <c r="C11" s="37" t="s">
        <v>4</v>
      </c>
      <c r="D11" s="37" t="s">
        <v>122</v>
      </c>
      <c r="E11" s="37">
        <v>35</v>
      </c>
      <c r="F11" s="53">
        <v>123</v>
      </c>
      <c r="G11" s="53">
        <v>91</v>
      </c>
      <c r="H11" s="53">
        <v>180</v>
      </c>
      <c r="I11" s="53"/>
      <c r="J11" s="53"/>
      <c r="K11" s="53">
        <f t="shared" si="0"/>
        <v>394</v>
      </c>
      <c r="L11" s="38">
        <f t="shared" si="1"/>
        <v>3</v>
      </c>
      <c r="M11" s="102"/>
      <c r="N11" s="37" t="s">
        <v>75</v>
      </c>
    </row>
    <row r="12" spans="1:14" ht="12.75">
      <c r="A12" s="47">
        <v>4</v>
      </c>
      <c r="B12" s="30" t="s">
        <v>92</v>
      </c>
      <c r="C12" s="29" t="s">
        <v>45</v>
      </c>
      <c r="D12" s="29" t="s">
        <v>96</v>
      </c>
      <c r="E12" s="29">
        <v>18</v>
      </c>
      <c r="F12" s="47">
        <v>101</v>
      </c>
      <c r="G12" s="47">
        <v>180</v>
      </c>
      <c r="H12" s="47">
        <v>104</v>
      </c>
      <c r="I12" s="47"/>
      <c r="J12" s="47"/>
      <c r="K12" s="47">
        <f t="shared" si="0"/>
        <v>385</v>
      </c>
      <c r="L12" s="48">
        <f t="shared" si="1"/>
        <v>4</v>
      </c>
      <c r="M12" s="50">
        <f>ROUND(((K12/$K$9)+((LOG(COUNTIF(K$9:K$50,"&gt;0"))-LOG(L12))/10))*100,0)</f>
        <v>86</v>
      </c>
      <c r="N12" s="29" t="s">
        <v>75</v>
      </c>
    </row>
    <row r="13" spans="1:14" ht="12.75">
      <c r="A13" s="47">
        <v>5</v>
      </c>
      <c r="B13" s="27" t="s">
        <v>73</v>
      </c>
      <c r="C13" s="29" t="s">
        <v>31</v>
      </c>
      <c r="D13" s="29" t="s">
        <v>74</v>
      </c>
      <c r="E13" s="29">
        <v>1</v>
      </c>
      <c r="F13" s="47">
        <v>120</v>
      </c>
      <c r="G13" s="47">
        <v>138</v>
      </c>
      <c r="H13" s="47">
        <v>101</v>
      </c>
      <c r="I13" s="47"/>
      <c r="J13" s="47"/>
      <c r="K13" s="47">
        <f t="shared" si="0"/>
        <v>359</v>
      </c>
      <c r="L13" s="48">
        <f t="shared" si="1"/>
        <v>5</v>
      </c>
      <c r="M13" s="50">
        <f>ROUND(((K13/$K$9)+((LOG(COUNTIF(K$9:K$50,"&gt;0"))-LOG(L13))/10))*100,0)</f>
        <v>80</v>
      </c>
      <c r="N13" s="29" t="s">
        <v>75</v>
      </c>
    </row>
    <row r="14" spans="1:14" ht="12.75">
      <c r="A14" s="47">
        <v>6</v>
      </c>
      <c r="B14" s="27" t="s">
        <v>52</v>
      </c>
      <c r="C14" s="29" t="s">
        <v>45</v>
      </c>
      <c r="D14" s="29" t="s">
        <v>55</v>
      </c>
      <c r="E14" s="29">
        <v>20</v>
      </c>
      <c r="F14" s="47">
        <v>124</v>
      </c>
      <c r="G14" s="47">
        <v>128</v>
      </c>
      <c r="H14" s="47">
        <v>90</v>
      </c>
      <c r="I14" s="47"/>
      <c r="J14" s="47"/>
      <c r="K14" s="47">
        <f t="shared" si="0"/>
        <v>342</v>
      </c>
      <c r="L14" s="48">
        <f t="shared" si="1"/>
        <v>6</v>
      </c>
      <c r="M14" s="50">
        <f>ROUND(((K14/$K$9)+((LOG(COUNTIF(K$9:K$50,"&gt;0"))-LOG(L14))/10))*100,0)</f>
        <v>76</v>
      </c>
      <c r="N14" s="29" t="s">
        <v>17</v>
      </c>
    </row>
    <row r="15" spans="1:14" ht="12.75">
      <c r="A15" s="47">
        <v>7</v>
      </c>
      <c r="B15" s="27" t="s">
        <v>119</v>
      </c>
      <c r="C15" s="29" t="s">
        <v>4</v>
      </c>
      <c r="D15" s="29" t="s">
        <v>46</v>
      </c>
      <c r="E15" s="29">
        <v>34</v>
      </c>
      <c r="F15" s="47">
        <v>124</v>
      </c>
      <c r="G15" s="47">
        <v>83</v>
      </c>
      <c r="H15" s="47">
        <v>100</v>
      </c>
      <c r="I15" s="47"/>
      <c r="J15" s="47"/>
      <c r="K15" s="47">
        <f t="shared" si="0"/>
        <v>307</v>
      </c>
      <c r="L15" s="48">
        <f t="shared" si="1"/>
        <v>7</v>
      </c>
      <c r="M15" s="50">
        <f>ROUND(((K15/$K$9)+((LOG(COUNTIF(K$9:K$50,"&gt;0"))-LOG(L15))/10))*100,0)</f>
        <v>68</v>
      </c>
      <c r="N15" s="29" t="s">
        <v>75</v>
      </c>
    </row>
    <row r="16" spans="1:14" ht="12.75">
      <c r="A16" s="47">
        <v>8</v>
      </c>
      <c r="B16" s="30" t="s">
        <v>118</v>
      </c>
      <c r="C16" s="29" t="s">
        <v>4</v>
      </c>
      <c r="D16" s="98" t="s">
        <v>124</v>
      </c>
      <c r="E16" s="29">
        <v>37</v>
      </c>
      <c r="F16" s="47">
        <v>120</v>
      </c>
      <c r="G16" s="47">
        <v>72</v>
      </c>
      <c r="H16" s="47">
        <v>77</v>
      </c>
      <c r="I16" s="47"/>
      <c r="J16" s="47"/>
      <c r="K16" s="47">
        <f t="shared" si="0"/>
        <v>269</v>
      </c>
      <c r="L16" s="48">
        <f t="shared" si="1"/>
        <v>8</v>
      </c>
      <c r="M16" s="50"/>
      <c r="N16" s="29" t="s">
        <v>17</v>
      </c>
    </row>
    <row r="17" spans="1:14" ht="12.75">
      <c r="A17" s="47">
        <v>9</v>
      </c>
      <c r="B17" s="27" t="s">
        <v>121</v>
      </c>
      <c r="C17" s="29" t="s">
        <v>4</v>
      </c>
      <c r="D17" s="29" t="s">
        <v>123</v>
      </c>
      <c r="E17" s="29">
        <v>36</v>
      </c>
      <c r="F17" s="47">
        <v>87</v>
      </c>
      <c r="G17" s="47">
        <v>107</v>
      </c>
      <c r="H17" s="47">
        <v>73</v>
      </c>
      <c r="I17" s="47"/>
      <c r="J17" s="47"/>
      <c r="K17" s="47">
        <f t="shared" si="0"/>
        <v>267</v>
      </c>
      <c r="L17" s="48">
        <f t="shared" si="1"/>
        <v>9</v>
      </c>
      <c r="M17" s="50"/>
      <c r="N17" s="29" t="s">
        <v>75</v>
      </c>
    </row>
    <row r="18" spans="1:14" ht="12.75">
      <c r="A18" s="47">
        <v>10</v>
      </c>
      <c r="B18" s="27" t="s">
        <v>54</v>
      </c>
      <c r="C18" s="29" t="s">
        <v>45</v>
      </c>
      <c r="D18" s="29" t="s">
        <v>57</v>
      </c>
      <c r="E18" s="29">
        <v>22</v>
      </c>
      <c r="F18" s="47">
        <v>93</v>
      </c>
      <c r="G18" s="47">
        <v>79</v>
      </c>
      <c r="H18" s="47">
        <v>90</v>
      </c>
      <c r="I18" s="47"/>
      <c r="J18" s="47"/>
      <c r="K18" s="47">
        <f t="shared" si="0"/>
        <v>262</v>
      </c>
      <c r="L18" s="48">
        <f t="shared" si="1"/>
        <v>10</v>
      </c>
      <c r="M18" s="50">
        <f>ROUND(((K18/$K$9)+((LOG(COUNTIF(K$9:K$50,"&gt;0"))-LOG(L18))/10))*100,0)</f>
        <v>58</v>
      </c>
      <c r="N18" s="29" t="s">
        <v>17</v>
      </c>
    </row>
    <row r="19" spans="1:14" ht="12.75">
      <c r="A19" s="47">
        <v>11</v>
      </c>
      <c r="B19" s="30" t="s">
        <v>142</v>
      </c>
      <c r="C19" s="29" t="s">
        <v>88</v>
      </c>
      <c r="D19" s="29" t="s">
        <v>138</v>
      </c>
      <c r="E19" s="29">
        <v>13</v>
      </c>
      <c r="F19" s="47">
        <v>88</v>
      </c>
      <c r="G19" s="47">
        <v>65</v>
      </c>
      <c r="H19" s="47">
        <v>99</v>
      </c>
      <c r="I19" s="47"/>
      <c r="J19" s="47"/>
      <c r="K19" s="47">
        <f t="shared" si="0"/>
        <v>252</v>
      </c>
      <c r="L19" s="48">
        <f t="shared" si="1"/>
        <v>11</v>
      </c>
      <c r="M19" s="50">
        <f>ROUND(((K19/$K$9)+((LOG(COUNTIF(K$9:K$50,"&gt;0"))-LOG(L19))/10))*100,0)</f>
        <v>55</v>
      </c>
      <c r="N19" s="29" t="s">
        <v>17</v>
      </c>
    </row>
    <row r="20" spans="1:14" ht="12.75">
      <c r="A20" s="47">
        <v>12</v>
      </c>
      <c r="B20" s="30" t="s">
        <v>93</v>
      </c>
      <c r="C20" s="29" t="s">
        <v>45</v>
      </c>
      <c r="D20" s="99" t="s">
        <v>97</v>
      </c>
      <c r="E20" s="29">
        <v>19</v>
      </c>
      <c r="F20" s="47">
        <v>106</v>
      </c>
      <c r="G20" s="47">
        <v>69</v>
      </c>
      <c r="H20" s="47">
        <v>74</v>
      </c>
      <c r="I20" s="47"/>
      <c r="J20" s="47"/>
      <c r="K20" s="47">
        <f t="shared" si="0"/>
        <v>249</v>
      </c>
      <c r="L20" s="48">
        <f t="shared" si="1"/>
        <v>12</v>
      </c>
      <c r="M20" s="50">
        <f>ROUND(((K20/$K$9)+((LOG(COUNTIF(K$9:K$50,"&gt;0"))-LOG(L20))/10))*100,0)</f>
        <v>54</v>
      </c>
      <c r="N20" s="29" t="s">
        <v>75</v>
      </c>
    </row>
    <row r="21" spans="1:14" ht="12.75">
      <c r="A21" s="47">
        <v>13</v>
      </c>
      <c r="B21" s="27" t="s">
        <v>53</v>
      </c>
      <c r="C21" s="29" t="s">
        <v>45</v>
      </c>
      <c r="D21" s="29" t="s">
        <v>56</v>
      </c>
      <c r="E21" s="29">
        <v>21</v>
      </c>
      <c r="F21" s="47">
        <v>110</v>
      </c>
      <c r="G21" s="47">
        <v>63</v>
      </c>
      <c r="H21" s="47">
        <v>74</v>
      </c>
      <c r="I21" s="47"/>
      <c r="J21" s="47"/>
      <c r="K21" s="47">
        <f t="shared" si="0"/>
        <v>247</v>
      </c>
      <c r="L21" s="48">
        <f t="shared" si="1"/>
        <v>13</v>
      </c>
      <c r="M21" s="50">
        <f>ROUND(((K21/$K$9)+((LOG(COUNTIF(K$9:K$50,"&gt;0"))-LOG(L21))/10))*100,0)</f>
        <v>53</v>
      </c>
      <c r="N21" s="29" t="s">
        <v>17</v>
      </c>
    </row>
    <row r="22" spans="1:14" ht="12.75">
      <c r="A22" s="47">
        <v>14</v>
      </c>
      <c r="B22" s="27" t="s">
        <v>147</v>
      </c>
      <c r="C22" s="29" t="s">
        <v>4</v>
      </c>
      <c r="D22" s="29" t="s">
        <v>148</v>
      </c>
      <c r="E22" s="13">
        <v>48</v>
      </c>
      <c r="F22" s="47">
        <v>87</v>
      </c>
      <c r="G22" s="47">
        <v>74</v>
      </c>
      <c r="H22" s="47">
        <v>73</v>
      </c>
      <c r="I22" s="47"/>
      <c r="J22" s="47"/>
      <c r="K22" s="47">
        <f t="shared" si="0"/>
        <v>234</v>
      </c>
      <c r="L22" s="48">
        <f t="shared" si="1"/>
        <v>14</v>
      </c>
      <c r="M22" s="50"/>
      <c r="N22" s="29" t="s">
        <v>75</v>
      </c>
    </row>
    <row r="23" spans="1:14" ht="12.75">
      <c r="A23" s="47">
        <v>15</v>
      </c>
      <c r="B23" s="30" t="s">
        <v>64</v>
      </c>
      <c r="C23" s="29" t="s">
        <v>132</v>
      </c>
      <c r="D23" s="29" t="s">
        <v>65</v>
      </c>
      <c r="E23" s="29">
        <v>43</v>
      </c>
      <c r="F23" s="47">
        <v>88</v>
      </c>
      <c r="G23" s="47">
        <v>61</v>
      </c>
      <c r="H23" s="47">
        <v>76</v>
      </c>
      <c r="I23" s="47"/>
      <c r="J23" s="47"/>
      <c r="K23" s="47">
        <f t="shared" si="0"/>
        <v>225</v>
      </c>
      <c r="L23" s="48">
        <f t="shared" si="1"/>
        <v>15</v>
      </c>
      <c r="M23" s="50">
        <f>ROUND(((K23/$K$9)+((LOG(COUNTIF(K$9:K$50,"&gt;0"))-LOG(L23))/10))*100,0)</f>
        <v>48</v>
      </c>
      <c r="N23" s="29" t="s">
        <v>75</v>
      </c>
    </row>
    <row r="24" spans="1:14" ht="12.75">
      <c r="A24" s="47">
        <v>16</v>
      </c>
      <c r="B24" s="27" t="s">
        <v>60</v>
      </c>
      <c r="C24" s="29" t="s">
        <v>132</v>
      </c>
      <c r="D24" s="29" t="s">
        <v>59</v>
      </c>
      <c r="E24" s="29">
        <v>42</v>
      </c>
      <c r="F24" s="47">
        <v>58</v>
      </c>
      <c r="G24" s="47">
        <v>85</v>
      </c>
      <c r="H24" s="47">
        <v>82</v>
      </c>
      <c r="I24" s="47"/>
      <c r="J24" s="47"/>
      <c r="K24" s="47">
        <f t="shared" si="0"/>
        <v>225</v>
      </c>
      <c r="L24" s="48">
        <f t="shared" si="1"/>
        <v>15</v>
      </c>
      <c r="M24" s="50"/>
      <c r="N24" s="29" t="s">
        <v>75</v>
      </c>
    </row>
    <row r="25" spans="1:14" ht="12.75">
      <c r="A25" s="47">
        <v>17</v>
      </c>
      <c r="B25" s="93" t="s">
        <v>141</v>
      </c>
      <c r="C25" s="29" t="s">
        <v>88</v>
      </c>
      <c r="D25" s="96" t="s">
        <v>137</v>
      </c>
      <c r="E25" s="29">
        <v>11</v>
      </c>
      <c r="F25" s="47">
        <v>84</v>
      </c>
      <c r="G25" s="47">
        <v>66</v>
      </c>
      <c r="H25" s="47">
        <v>71</v>
      </c>
      <c r="I25" s="47"/>
      <c r="J25" s="47"/>
      <c r="K25" s="47">
        <f t="shared" si="0"/>
        <v>221</v>
      </c>
      <c r="L25" s="48">
        <f t="shared" si="1"/>
        <v>17</v>
      </c>
      <c r="M25" s="50">
        <f>ROUND(((K25/$K$9)+((LOG(COUNTIF(K$9:K$50,"&gt;0"))-LOG(L25))/10))*100,0)</f>
        <v>47</v>
      </c>
      <c r="N25" s="29" t="s">
        <v>17</v>
      </c>
    </row>
    <row r="26" spans="1:14" ht="12.75">
      <c r="A26" s="47">
        <v>18</v>
      </c>
      <c r="B26" s="30" t="s">
        <v>133</v>
      </c>
      <c r="C26" s="29" t="s">
        <v>132</v>
      </c>
      <c r="D26" s="29" t="s">
        <v>134</v>
      </c>
      <c r="E26" s="29">
        <v>44</v>
      </c>
      <c r="F26" s="47">
        <v>121</v>
      </c>
      <c r="G26" s="47">
        <v>35</v>
      </c>
      <c r="H26" s="47">
        <v>57</v>
      </c>
      <c r="I26" s="47"/>
      <c r="J26" s="47"/>
      <c r="K26" s="47">
        <f t="shared" si="0"/>
        <v>213</v>
      </c>
      <c r="L26" s="48">
        <f t="shared" si="1"/>
        <v>18</v>
      </c>
      <c r="M26" s="50">
        <f>ROUND(((K26/$K$9)+((LOG(COUNTIF(K$9:K$50,"&gt;0"))-LOG(L26))/10))*100,0)</f>
        <v>45</v>
      </c>
      <c r="N26" s="29" t="s">
        <v>17</v>
      </c>
    </row>
    <row r="27" spans="1:14" ht="12.75">
      <c r="A27" s="47">
        <v>19</v>
      </c>
      <c r="B27" s="27" t="s">
        <v>94</v>
      </c>
      <c r="C27" s="29" t="s">
        <v>45</v>
      </c>
      <c r="D27" s="29" t="s">
        <v>98</v>
      </c>
      <c r="E27" s="29">
        <v>23</v>
      </c>
      <c r="F27" s="47">
        <v>88</v>
      </c>
      <c r="G27" s="47">
        <v>59</v>
      </c>
      <c r="H27" s="47">
        <v>66</v>
      </c>
      <c r="I27" s="47"/>
      <c r="J27" s="47"/>
      <c r="K27" s="47">
        <f t="shared" si="0"/>
        <v>213</v>
      </c>
      <c r="L27" s="48">
        <f t="shared" si="1"/>
        <v>18</v>
      </c>
      <c r="M27" s="50">
        <f>ROUND(((K27/$K$9)+((LOG(COUNTIF(K$9:K$50,"&gt;0"))-LOG(L27))/10))*100,0)</f>
        <v>45</v>
      </c>
      <c r="N27" s="29" t="s">
        <v>17</v>
      </c>
    </row>
    <row r="28" spans="1:14" ht="12.75">
      <c r="A28" s="47">
        <v>20</v>
      </c>
      <c r="B28" s="93" t="s">
        <v>169</v>
      </c>
      <c r="C28" s="29" t="s">
        <v>31</v>
      </c>
      <c r="D28" s="96" t="s">
        <v>157</v>
      </c>
      <c r="E28" s="29">
        <v>8</v>
      </c>
      <c r="F28" s="47">
        <v>60</v>
      </c>
      <c r="G28" s="47">
        <v>79</v>
      </c>
      <c r="H28" s="47">
        <v>62</v>
      </c>
      <c r="I28" s="47"/>
      <c r="J28" s="47"/>
      <c r="K28" s="47">
        <f t="shared" si="0"/>
        <v>201</v>
      </c>
      <c r="L28" s="48">
        <f t="shared" si="1"/>
        <v>20</v>
      </c>
      <c r="M28" s="50">
        <f>ROUND(((K28/$K$9)+((LOG(COUNTIF(K$9:K$50,"&gt;0"))-LOG(L28))/10))*100,0)</f>
        <v>42</v>
      </c>
      <c r="N28" s="29" t="s">
        <v>17</v>
      </c>
    </row>
    <row r="29" spans="1:14" ht="12.75">
      <c r="A29" s="47">
        <v>21</v>
      </c>
      <c r="B29" s="27" t="s">
        <v>108</v>
      </c>
      <c r="C29" s="29" t="s">
        <v>4</v>
      </c>
      <c r="D29" s="29" t="s">
        <v>115</v>
      </c>
      <c r="E29" s="29">
        <v>31</v>
      </c>
      <c r="F29" s="47">
        <v>69</v>
      </c>
      <c r="G29" s="47">
        <v>69</v>
      </c>
      <c r="H29" s="47">
        <v>62</v>
      </c>
      <c r="I29" s="47"/>
      <c r="J29" s="47"/>
      <c r="K29" s="47">
        <f t="shared" si="0"/>
        <v>200</v>
      </c>
      <c r="L29" s="48">
        <f t="shared" si="1"/>
        <v>21</v>
      </c>
      <c r="M29" s="50"/>
      <c r="N29" s="29" t="s">
        <v>17</v>
      </c>
    </row>
    <row r="30" spans="1:14" ht="12.75">
      <c r="A30" s="47">
        <v>22</v>
      </c>
      <c r="B30" s="27" t="s">
        <v>104</v>
      </c>
      <c r="C30" s="29" t="s">
        <v>4</v>
      </c>
      <c r="D30" s="29" t="s">
        <v>111</v>
      </c>
      <c r="E30" s="29">
        <v>27</v>
      </c>
      <c r="F30" s="47">
        <v>61</v>
      </c>
      <c r="G30" s="47">
        <v>84</v>
      </c>
      <c r="H30" s="47">
        <v>54</v>
      </c>
      <c r="I30" s="47"/>
      <c r="J30" s="47"/>
      <c r="K30" s="47">
        <f t="shared" si="0"/>
        <v>199</v>
      </c>
      <c r="L30" s="48">
        <f t="shared" si="1"/>
        <v>22</v>
      </c>
      <c r="M30" s="50">
        <f>ROUND(((K30/$K$9)+((LOG(COUNTIF(K$9:K$50,"&gt;0"))-LOG(L30))/10))*100,0)</f>
        <v>42</v>
      </c>
      <c r="N30" s="29" t="s">
        <v>17</v>
      </c>
    </row>
    <row r="31" spans="1:14" ht="12.75">
      <c r="A31" s="47">
        <v>23</v>
      </c>
      <c r="B31" s="27" t="s">
        <v>110</v>
      </c>
      <c r="C31" s="29" t="s">
        <v>4</v>
      </c>
      <c r="D31" s="29" t="s">
        <v>117</v>
      </c>
      <c r="E31" s="29">
        <v>33</v>
      </c>
      <c r="F31" s="47">
        <v>50</v>
      </c>
      <c r="G31" s="47">
        <v>75</v>
      </c>
      <c r="H31" s="47">
        <v>57</v>
      </c>
      <c r="I31" s="47"/>
      <c r="J31" s="47"/>
      <c r="K31" s="47">
        <f t="shared" si="0"/>
        <v>182</v>
      </c>
      <c r="L31" s="48">
        <f t="shared" si="1"/>
        <v>23</v>
      </c>
      <c r="M31" s="50"/>
      <c r="N31" s="29" t="s">
        <v>17</v>
      </c>
    </row>
    <row r="32" spans="1:14" ht="12.75">
      <c r="A32" s="47">
        <v>24</v>
      </c>
      <c r="B32" s="27" t="s">
        <v>106</v>
      </c>
      <c r="C32" s="29" t="s">
        <v>4</v>
      </c>
      <c r="D32" s="29" t="s">
        <v>113</v>
      </c>
      <c r="E32" s="29">
        <v>29</v>
      </c>
      <c r="F32" s="47">
        <v>68</v>
      </c>
      <c r="G32" s="47">
        <v>50</v>
      </c>
      <c r="H32" s="47">
        <v>63</v>
      </c>
      <c r="I32" s="47"/>
      <c r="J32" s="47"/>
      <c r="K32" s="47">
        <f t="shared" si="0"/>
        <v>181</v>
      </c>
      <c r="L32" s="48">
        <f t="shared" si="1"/>
        <v>24</v>
      </c>
      <c r="M32" s="50"/>
      <c r="N32" s="29" t="s">
        <v>17</v>
      </c>
    </row>
    <row r="33" spans="1:14" ht="12.75">
      <c r="A33" s="47">
        <v>25</v>
      </c>
      <c r="B33" s="27" t="s">
        <v>107</v>
      </c>
      <c r="C33" s="29" t="s">
        <v>4</v>
      </c>
      <c r="D33" s="29" t="s">
        <v>114</v>
      </c>
      <c r="E33" s="29">
        <v>30</v>
      </c>
      <c r="F33" s="47">
        <v>66</v>
      </c>
      <c r="G33" s="47">
        <v>43</v>
      </c>
      <c r="H33" s="47">
        <v>53</v>
      </c>
      <c r="I33" s="47"/>
      <c r="J33" s="47"/>
      <c r="K33" s="47">
        <f t="shared" si="0"/>
        <v>162</v>
      </c>
      <c r="L33" s="48">
        <f t="shared" si="1"/>
        <v>25</v>
      </c>
      <c r="M33" s="50"/>
      <c r="N33" s="29" t="s">
        <v>17</v>
      </c>
    </row>
    <row r="34" spans="1:14" ht="12.75">
      <c r="A34" s="47">
        <v>26</v>
      </c>
      <c r="B34" s="30" t="s">
        <v>164</v>
      </c>
      <c r="C34" s="29" t="s">
        <v>88</v>
      </c>
      <c r="D34" s="29" t="s">
        <v>139</v>
      </c>
      <c r="E34" s="29">
        <v>16</v>
      </c>
      <c r="F34" s="47">
        <v>85</v>
      </c>
      <c r="G34" s="47">
        <v>71</v>
      </c>
      <c r="H34" s="47"/>
      <c r="I34" s="47"/>
      <c r="J34" s="47"/>
      <c r="K34" s="47">
        <f t="shared" si="0"/>
        <v>156</v>
      </c>
      <c r="L34" s="48">
        <f t="shared" si="1"/>
        <v>26</v>
      </c>
      <c r="M34" s="50">
        <f>ROUND(((K34/$K$9)+((LOG(COUNTIF(K$9:K$50,"&gt;0"))-LOG(L34))/10))*100,0)</f>
        <v>32</v>
      </c>
      <c r="N34" s="29" t="s">
        <v>75</v>
      </c>
    </row>
    <row r="35" spans="1:14" ht="12.75">
      <c r="A35" s="47">
        <v>27</v>
      </c>
      <c r="B35" s="27" t="s">
        <v>105</v>
      </c>
      <c r="C35" s="29" t="s">
        <v>4</v>
      </c>
      <c r="D35" s="29" t="s">
        <v>112</v>
      </c>
      <c r="E35" s="29">
        <v>28</v>
      </c>
      <c r="F35" s="47">
        <v>49</v>
      </c>
      <c r="G35" s="47">
        <v>105</v>
      </c>
      <c r="H35" s="47">
        <v>0</v>
      </c>
      <c r="I35" s="47"/>
      <c r="J35" s="47"/>
      <c r="K35" s="47">
        <f t="shared" si="0"/>
        <v>154</v>
      </c>
      <c r="L35" s="48">
        <f t="shared" si="1"/>
        <v>27</v>
      </c>
      <c r="M35" s="50"/>
      <c r="N35" s="29" t="s">
        <v>17</v>
      </c>
    </row>
    <row r="36" spans="1:14" ht="12.75">
      <c r="A36" s="47">
        <v>28</v>
      </c>
      <c r="B36" s="27" t="s">
        <v>130</v>
      </c>
      <c r="C36" s="29" t="s">
        <v>4</v>
      </c>
      <c r="D36" s="29" t="s">
        <v>127</v>
      </c>
      <c r="E36" s="29">
        <v>45</v>
      </c>
      <c r="F36" s="47">
        <v>54</v>
      </c>
      <c r="G36" s="47">
        <v>53</v>
      </c>
      <c r="H36" s="47">
        <v>45</v>
      </c>
      <c r="I36" s="47"/>
      <c r="J36" s="47"/>
      <c r="K36" s="47">
        <f t="shared" si="0"/>
        <v>152</v>
      </c>
      <c r="L36" s="48">
        <f t="shared" si="1"/>
        <v>28</v>
      </c>
      <c r="M36" s="50"/>
      <c r="N36" s="29" t="s">
        <v>17</v>
      </c>
    </row>
    <row r="37" spans="1:14" ht="12.75">
      <c r="A37" s="47">
        <v>29</v>
      </c>
      <c r="B37" s="27" t="s">
        <v>131</v>
      </c>
      <c r="C37" s="29" t="s">
        <v>4</v>
      </c>
      <c r="D37" s="29" t="s">
        <v>128</v>
      </c>
      <c r="E37" s="29">
        <v>46</v>
      </c>
      <c r="F37" s="47">
        <v>80</v>
      </c>
      <c r="G37" s="47">
        <v>0</v>
      </c>
      <c r="H37" s="47">
        <v>69</v>
      </c>
      <c r="I37" s="47"/>
      <c r="J37" s="47"/>
      <c r="K37" s="47">
        <f t="shared" si="0"/>
        <v>149</v>
      </c>
      <c r="L37" s="48">
        <f t="shared" si="1"/>
        <v>29</v>
      </c>
      <c r="M37" s="50"/>
      <c r="N37" s="29" t="s">
        <v>17</v>
      </c>
    </row>
    <row r="38" spans="1:14" ht="12.75">
      <c r="A38" s="47">
        <v>30</v>
      </c>
      <c r="B38" s="30" t="s">
        <v>129</v>
      </c>
      <c r="C38" s="29" t="s">
        <v>4</v>
      </c>
      <c r="D38" s="29" t="s">
        <v>126</v>
      </c>
      <c r="E38" s="29">
        <v>41</v>
      </c>
      <c r="F38" s="47">
        <v>80</v>
      </c>
      <c r="G38" s="47">
        <v>0</v>
      </c>
      <c r="H38" s="47">
        <v>60</v>
      </c>
      <c r="I38" s="47"/>
      <c r="J38" s="47"/>
      <c r="K38" s="47">
        <f t="shared" si="0"/>
        <v>140</v>
      </c>
      <c r="L38" s="48">
        <f t="shared" si="1"/>
        <v>30</v>
      </c>
      <c r="M38" s="50"/>
      <c r="N38" s="29" t="s">
        <v>17</v>
      </c>
    </row>
    <row r="39" spans="1:14" ht="12.75">
      <c r="A39" s="47">
        <v>31</v>
      </c>
      <c r="B39" s="27" t="s">
        <v>109</v>
      </c>
      <c r="C39" s="29" t="s">
        <v>4</v>
      </c>
      <c r="D39" s="29" t="s">
        <v>116</v>
      </c>
      <c r="E39" s="29">
        <v>32</v>
      </c>
      <c r="F39" s="47">
        <v>60</v>
      </c>
      <c r="G39" s="47">
        <v>71</v>
      </c>
      <c r="H39" s="47">
        <v>0</v>
      </c>
      <c r="I39" s="47"/>
      <c r="J39" s="47"/>
      <c r="K39" s="47">
        <f t="shared" si="0"/>
        <v>131</v>
      </c>
      <c r="L39" s="48">
        <f t="shared" si="1"/>
        <v>31</v>
      </c>
      <c r="M39" s="50"/>
      <c r="N39" s="29" t="s">
        <v>17</v>
      </c>
    </row>
    <row r="40" spans="1:14" ht="12.75">
      <c r="A40" s="47">
        <v>32</v>
      </c>
      <c r="B40" s="27" t="s">
        <v>99</v>
      </c>
      <c r="C40" s="29" t="s">
        <v>31</v>
      </c>
      <c r="D40" s="29" t="s">
        <v>102</v>
      </c>
      <c r="E40" s="29">
        <v>24</v>
      </c>
      <c r="F40" s="47">
        <v>0</v>
      </c>
      <c r="G40" s="47">
        <v>71</v>
      </c>
      <c r="H40" s="47">
        <v>58</v>
      </c>
      <c r="I40" s="47"/>
      <c r="J40" s="47"/>
      <c r="K40" s="47">
        <f t="shared" si="0"/>
        <v>129</v>
      </c>
      <c r="L40" s="48">
        <f t="shared" si="1"/>
        <v>32</v>
      </c>
      <c r="M40" s="50">
        <f aca="true" t="shared" si="2" ref="M40:M50">ROUND(((K40/$K$9)+((LOG(COUNTIF(K$9:K$50,"&gt;0"))-LOG(L40))/10))*100,0)</f>
        <v>26</v>
      </c>
      <c r="N40" s="29" t="s">
        <v>17</v>
      </c>
    </row>
    <row r="41" spans="1:14" ht="12.75">
      <c r="A41" s="47">
        <v>33</v>
      </c>
      <c r="B41" s="27" t="s">
        <v>101</v>
      </c>
      <c r="C41" s="29" t="s">
        <v>31</v>
      </c>
      <c r="D41" s="29" t="s">
        <v>103</v>
      </c>
      <c r="E41" s="29">
        <v>26</v>
      </c>
      <c r="F41" s="47">
        <v>0</v>
      </c>
      <c r="G41" s="47">
        <v>65</v>
      </c>
      <c r="H41" s="47">
        <v>58</v>
      </c>
      <c r="I41" s="47"/>
      <c r="J41" s="47"/>
      <c r="K41" s="47">
        <f t="shared" si="0"/>
        <v>123</v>
      </c>
      <c r="L41" s="48">
        <f t="shared" si="1"/>
        <v>33</v>
      </c>
      <c r="M41" s="50">
        <f t="shared" si="2"/>
        <v>25</v>
      </c>
      <c r="N41" s="29" t="s">
        <v>17</v>
      </c>
    </row>
    <row r="42" spans="1:14" ht="12.75">
      <c r="A42" s="47">
        <v>34</v>
      </c>
      <c r="B42" s="27" t="s">
        <v>100</v>
      </c>
      <c r="C42" s="29" t="s">
        <v>31</v>
      </c>
      <c r="D42" s="29" t="s">
        <v>58</v>
      </c>
      <c r="E42" s="29">
        <v>25</v>
      </c>
      <c r="F42" s="47">
        <v>0</v>
      </c>
      <c r="G42" s="47">
        <v>0</v>
      </c>
      <c r="H42" s="47">
        <v>107</v>
      </c>
      <c r="I42" s="47"/>
      <c r="J42" s="47"/>
      <c r="K42" s="47">
        <f t="shared" si="0"/>
        <v>107</v>
      </c>
      <c r="L42" s="48">
        <f t="shared" si="1"/>
        <v>34</v>
      </c>
      <c r="M42" s="50">
        <f t="shared" si="2"/>
        <v>22</v>
      </c>
      <c r="N42" s="29" t="s">
        <v>17</v>
      </c>
    </row>
    <row r="43" spans="1:14" ht="12.75">
      <c r="A43" s="47">
        <v>35</v>
      </c>
      <c r="B43" s="27" t="s">
        <v>80</v>
      </c>
      <c r="C43" s="29" t="s">
        <v>31</v>
      </c>
      <c r="D43" s="29" t="s">
        <v>81</v>
      </c>
      <c r="E43" s="29">
        <v>5</v>
      </c>
      <c r="F43" s="47">
        <v>42</v>
      </c>
      <c r="G43" s="47">
        <v>50</v>
      </c>
      <c r="H43" s="47"/>
      <c r="I43" s="47"/>
      <c r="J43" s="47"/>
      <c r="K43" s="47">
        <f t="shared" si="0"/>
        <v>92</v>
      </c>
      <c r="L43" s="48">
        <f t="shared" si="1"/>
        <v>35</v>
      </c>
      <c r="M43" s="50">
        <f t="shared" si="2"/>
        <v>18</v>
      </c>
      <c r="N43" s="29" t="s">
        <v>17</v>
      </c>
    </row>
    <row r="44" spans="1:14" ht="12.75">
      <c r="A44" s="47">
        <v>36</v>
      </c>
      <c r="B44" s="30" t="s">
        <v>163</v>
      </c>
      <c r="C44" s="29" t="s">
        <v>88</v>
      </c>
      <c r="D44" s="29" t="s">
        <v>136</v>
      </c>
      <c r="E44" s="29">
        <v>15</v>
      </c>
      <c r="F44" s="47">
        <v>56</v>
      </c>
      <c r="G44" s="47"/>
      <c r="H44" s="47"/>
      <c r="I44" s="47"/>
      <c r="J44" s="47"/>
      <c r="K44" s="47">
        <f t="shared" si="0"/>
        <v>56</v>
      </c>
      <c r="L44" s="48">
        <f t="shared" si="1"/>
        <v>36</v>
      </c>
      <c r="M44" s="50">
        <f t="shared" si="2"/>
        <v>11</v>
      </c>
      <c r="N44" s="29" t="s">
        <v>17</v>
      </c>
    </row>
    <row r="45" spans="1:14" ht="12.75">
      <c r="A45" s="47">
        <v>37</v>
      </c>
      <c r="B45" s="93" t="s">
        <v>168</v>
      </c>
      <c r="C45" s="29" t="s">
        <v>31</v>
      </c>
      <c r="D45" s="96" t="s">
        <v>158</v>
      </c>
      <c r="E45" s="29">
        <v>9</v>
      </c>
      <c r="F45" s="47">
        <v>53</v>
      </c>
      <c r="G45" s="47">
        <v>0</v>
      </c>
      <c r="H45" s="47"/>
      <c r="I45" s="47"/>
      <c r="J45" s="47"/>
      <c r="K45" s="47">
        <f t="shared" si="0"/>
        <v>53</v>
      </c>
      <c r="L45" s="48">
        <f t="shared" si="1"/>
        <v>37</v>
      </c>
      <c r="M45" s="50">
        <f t="shared" si="2"/>
        <v>10</v>
      </c>
      <c r="N45" s="29" t="s">
        <v>17</v>
      </c>
    </row>
    <row r="46" spans="1:14" ht="12.75">
      <c r="A46" s="47">
        <v>38</v>
      </c>
      <c r="B46" s="27" t="s">
        <v>78</v>
      </c>
      <c r="C46" s="29" t="s">
        <v>31</v>
      </c>
      <c r="D46" s="29" t="s">
        <v>79</v>
      </c>
      <c r="E46" s="29">
        <v>4</v>
      </c>
      <c r="F46" s="47">
        <v>0</v>
      </c>
      <c r="G46" s="47"/>
      <c r="H46" s="47"/>
      <c r="I46" s="47"/>
      <c r="J46" s="47"/>
      <c r="K46" s="47">
        <f t="shared" si="0"/>
        <v>0</v>
      </c>
      <c r="L46" s="48">
        <f t="shared" si="1"/>
        <v>38</v>
      </c>
      <c r="M46" s="50">
        <f t="shared" si="2"/>
        <v>0</v>
      </c>
      <c r="N46" s="29" t="s">
        <v>17</v>
      </c>
    </row>
    <row r="47" spans="1:14" ht="12.75">
      <c r="A47" s="47">
        <v>39</v>
      </c>
      <c r="B47" s="93" t="s">
        <v>167</v>
      </c>
      <c r="C47" s="29" t="s">
        <v>31</v>
      </c>
      <c r="D47" s="96" t="s">
        <v>155</v>
      </c>
      <c r="E47" s="29">
        <v>6</v>
      </c>
      <c r="F47" s="47">
        <v>0</v>
      </c>
      <c r="G47" s="47"/>
      <c r="H47" s="47"/>
      <c r="I47" s="47"/>
      <c r="J47" s="47"/>
      <c r="K47" s="47">
        <f t="shared" si="0"/>
        <v>0</v>
      </c>
      <c r="L47" s="48">
        <f t="shared" si="1"/>
        <v>38</v>
      </c>
      <c r="M47" s="50">
        <f t="shared" si="2"/>
        <v>0</v>
      </c>
      <c r="N47" s="29" t="s">
        <v>17</v>
      </c>
    </row>
    <row r="48" spans="1:14" ht="12.75">
      <c r="A48" s="47">
        <v>40</v>
      </c>
      <c r="B48" s="30" t="s">
        <v>87</v>
      </c>
      <c r="C48" s="29" t="s">
        <v>88</v>
      </c>
      <c r="D48" s="29" t="s">
        <v>89</v>
      </c>
      <c r="E48" s="29">
        <v>12</v>
      </c>
      <c r="F48" s="47"/>
      <c r="G48" s="47">
        <v>0</v>
      </c>
      <c r="H48" s="47"/>
      <c r="I48" s="47"/>
      <c r="J48" s="47"/>
      <c r="K48" s="47">
        <f t="shared" si="0"/>
        <v>0</v>
      </c>
      <c r="L48" s="48">
        <f t="shared" si="1"/>
        <v>38</v>
      </c>
      <c r="M48" s="50">
        <f t="shared" si="2"/>
        <v>0</v>
      </c>
      <c r="N48" s="29" t="s">
        <v>17</v>
      </c>
    </row>
    <row r="49" spans="1:14" ht="12.75">
      <c r="A49" s="47">
        <v>41</v>
      </c>
      <c r="B49" s="30" t="s">
        <v>90</v>
      </c>
      <c r="C49" s="29" t="s">
        <v>88</v>
      </c>
      <c r="D49" s="29" t="s">
        <v>140</v>
      </c>
      <c r="E49" s="29">
        <v>14</v>
      </c>
      <c r="F49" s="47"/>
      <c r="G49" s="47"/>
      <c r="H49" s="47"/>
      <c r="I49" s="47"/>
      <c r="J49" s="47"/>
      <c r="K49" s="47">
        <f t="shared" si="0"/>
        <v>0</v>
      </c>
      <c r="L49" s="48">
        <f t="shared" si="1"/>
        <v>38</v>
      </c>
      <c r="M49" s="50">
        <f t="shared" si="2"/>
        <v>0</v>
      </c>
      <c r="N49" s="29" t="s">
        <v>17</v>
      </c>
    </row>
    <row r="50" spans="1:14" ht="12.75">
      <c r="A50" s="47">
        <v>42</v>
      </c>
      <c r="B50" s="30" t="s">
        <v>91</v>
      </c>
      <c r="C50" s="29" t="s">
        <v>45</v>
      </c>
      <c r="D50" s="29" t="s">
        <v>95</v>
      </c>
      <c r="E50" s="29">
        <v>17</v>
      </c>
      <c r="F50" s="47"/>
      <c r="G50" s="47"/>
      <c r="H50" s="47"/>
      <c r="I50" s="47"/>
      <c r="J50" s="47"/>
      <c r="K50" s="47">
        <f t="shared" si="0"/>
        <v>0</v>
      </c>
      <c r="L50" s="48">
        <f t="shared" si="1"/>
        <v>38</v>
      </c>
      <c r="M50" s="50">
        <f t="shared" si="2"/>
        <v>0</v>
      </c>
      <c r="N50" s="29" t="s">
        <v>75</v>
      </c>
    </row>
    <row r="51" spans="1:10" ht="12.75">
      <c r="A51" s="8"/>
      <c r="B51" s="11"/>
      <c r="C51" s="10"/>
      <c r="D51" s="12"/>
      <c r="E51" s="4"/>
      <c r="F51" s="4"/>
      <c r="G51" s="4"/>
      <c r="H51" s="4"/>
      <c r="I51" s="4"/>
      <c r="J51" s="4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4"/>
    </row>
    <row r="53" spans="1:3" ht="12.75">
      <c r="A53" s="5" t="s">
        <v>72</v>
      </c>
      <c r="C53" s="9" t="s">
        <v>27</v>
      </c>
    </row>
    <row r="55" spans="1:3" ht="12.75">
      <c r="A55" s="7" t="s">
        <v>16</v>
      </c>
      <c r="C55" s="24" t="s">
        <v>154</v>
      </c>
    </row>
    <row r="56" ht="12.75">
      <c r="C56" s="35" t="s">
        <v>153</v>
      </c>
    </row>
    <row r="57" ht="12.75">
      <c r="C57" s="35" t="s">
        <v>36</v>
      </c>
    </row>
  </sheetData>
  <sheetProtection/>
  <printOptions horizontalCentered="1"/>
  <pageMargins left="0.41" right="0.37" top="0.59" bottom="0.2" header="0.5118110236220472" footer="0.15748031496062992"/>
  <pageSetup fitToHeight="1" fitToWidth="1" horizontalDpi="300" verticalDpi="3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1"/>
    <pageSetUpPr fitToPage="1"/>
  </sheetPr>
  <dimension ref="A1:Q33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25.57421875" style="0" customWidth="1"/>
    <col min="3" max="3" width="13.28125" style="0" customWidth="1"/>
    <col min="4" max="4" width="12.7109375" style="0" customWidth="1"/>
    <col min="5" max="5" width="14.57421875" style="0" customWidth="1"/>
    <col min="6" max="6" width="16.00390625" style="0" customWidth="1"/>
    <col min="7" max="7" width="9.28125" style="0" customWidth="1"/>
    <col min="8" max="8" width="9.140625" style="1" customWidth="1"/>
    <col min="10" max="10" width="10.140625" style="0" customWidth="1"/>
    <col min="12" max="12" width="8.8515625" style="0" customWidth="1"/>
    <col min="13" max="13" width="9.140625" style="0" hidden="1" customWidth="1"/>
    <col min="14" max="14" width="10.140625" style="0" customWidth="1"/>
  </cols>
  <sheetData>
    <row r="1" spans="1:15" ht="12.75">
      <c r="A1" s="4"/>
      <c r="C1" s="3" t="s">
        <v>2</v>
      </c>
      <c r="D1" s="33"/>
      <c r="E1" s="3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4"/>
      <c r="C2" s="3" t="s">
        <v>70</v>
      </c>
      <c r="D2" s="34"/>
      <c r="E2" s="34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C3" s="40" t="s">
        <v>71</v>
      </c>
      <c r="D3" s="2"/>
      <c r="E3" s="2"/>
      <c r="F3" s="39" t="s">
        <v>32</v>
      </c>
      <c r="G3" s="1">
        <v>22</v>
      </c>
      <c r="H3" s="39" t="s">
        <v>34</v>
      </c>
      <c r="I3" s="2"/>
      <c r="J3" s="2"/>
      <c r="K3" s="2"/>
      <c r="L3" s="2"/>
      <c r="M3" s="2"/>
      <c r="N3" s="2"/>
      <c r="O3" s="2"/>
    </row>
    <row r="4" spans="1:15" ht="12.75">
      <c r="A4" s="4"/>
      <c r="C4" s="1" t="s">
        <v>3</v>
      </c>
      <c r="D4" s="2"/>
      <c r="E4" s="2"/>
      <c r="F4" s="39" t="s">
        <v>33</v>
      </c>
      <c r="G4" s="1">
        <v>3</v>
      </c>
      <c r="H4" s="39" t="s">
        <v>35</v>
      </c>
      <c r="I4" s="2"/>
      <c r="J4" s="2"/>
      <c r="K4" s="2"/>
      <c r="L4" s="2"/>
      <c r="M4" s="2"/>
      <c r="N4" s="2"/>
      <c r="O4" s="2"/>
    </row>
    <row r="5" spans="1:15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0" ht="15.75">
      <c r="B6" s="4"/>
      <c r="C6" s="3" t="s">
        <v>15</v>
      </c>
      <c r="D6" s="1"/>
      <c r="E6" s="1"/>
      <c r="F6" s="2"/>
      <c r="G6" s="2"/>
      <c r="I6" s="2"/>
      <c r="J6" s="2"/>
    </row>
    <row r="7" spans="1:2" ht="12.75">
      <c r="A7" s="4"/>
      <c r="B7" s="5"/>
    </row>
    <row r="8" spans="1:14" ht="30">
      <c r="A8" s="52" t="s">
        <v>29</v>
      </c>
      <c r="B8" s="52" t="s">
        <v>30</v>
      </c>
      <c r="C8" s="52" t="s">
        <v>0</v>
      </c>
      <c r="D8" s="52" t="s">
        <v>44</v>
      </c>
      <c r="E8" s="52" t="s">
        <v>22</v>
      </c>
      <c r="F8" s="52" t="s">
        <v>39</v>
      </c>
      <c r="G8" s="52" t="s">
        <v>13</v>
      </c>
      <c r="H8" s="52" t="s">
        <v>5</v>
      </c>
      <c r="I8" s="52" t="s">
        <v>14</v>
      </c>
      <c r="J8" s="52" t="s">
        <v>40</v>
      </c>
      <c r="K8" s="52" t="s">
        <v>8</v>
      </c>
      <c r="L8" s="46" t="s">
        <v>28</v>
      </c>
      <c r="M8" s="46" t="s">
        <v>41</v>
      </c>
      <c r="N8" s="46" t="s">
        <v>18</v>
      </c>
    </row>
    <row r="9" spans="1:14" s="56" customFormat="1" ht="12.75">
      <c r="A9" s="108">
        <v>1</v>
      </c>
      <c r="B9" s="105" t="s">
        <v>85</v>
      </c>
      <c r="C9" s="37" t="s">
        <v>1</v>
      </c>
      <c r="D9" s="106" t="s">
        <v>86</v>
      </c>
      <c r="E9" s="37">
        <v>10</v>
      </c>
      <c r="F9" s="110" t="s">
        <v>135</v>
      </c>
      <c r="G9" s="53">
        <v>499</v>
      </c>
      <c r="H9" s="53">
        <v>163</v>
      </c>
      <c r="I9" s="53"/>
      <c r="J9" s="53">
        <f aca="true" t="shared" si="0" ref="J9:J27">MAX(H9:I9)</f>
        <v>163</v>
      </c>
      <c r="K9" s="53">
        <f aca="true" t="shared" si="1" ref="K9:K27">IF(J9&gt;0,G9+J9,IF(H9="CE",G9,0))</f>
        <v>662</v>
      </c>
      <c r="L9" s="38">
        <f aca="true" t="shared" si="2" ref="L9:L27">RANK(K9,K$9:K$27)</f>
        <v>1</v>
      </c>
      <c r="M9" s="102">
        <f>ROUND(((K9/$K$9)+((LOG(COUNTIF(K$9:K$27,"&gt;0"))-LOG(L9))/10))*100,0)</f>
        <v>111</v>
      </c>
      <c r="N9" s="37" t="s">
        <v>75</v>
      </c>
    </row>
    <row r="10" spans="1:14" s="56" customFormat="1" ht="12.75">
      <c r="A10" s="108">
        <v>2</v>
      </c>
      <c r="B10" s="100" t="s">
        <v>51</v>
      </c>
      <c r="C10" s="37" t="s">
        <v>4</v>
      </c>
      <c r="D10" s="37" t="s">
        <v>48</v>
      </c>
      <c r="E10" s="37">
        <v>39</v>
      </c>
      <c r="F10" s="37" t="s">
        <v>160</v>
      </c>
      <c r="G10" s="38">
        <v>431</v>
      </c>
      <c r="H10" s="38">
        <v>157</v>
      </c>
      <c r="I10" s="38"/>
      <c r="J10" s="53">
        <f t="shared" si="0"/>
        <v>157</v>
      </c>
      <c r="K10" s="53">
        <f t="shared" si="1"/>
        <v>588</v>
      </c>
      <c r="L10" s="38">
        <f t="shared" si="2"/>
        <v>2</v>
      </c>
      <c r="M10" s="102"/>
      <c r="N10" s="37" t="s">
        <v>17</v>
      </c>
    </row>
    <row r="11" spans="1:14" s="56" customFormat="1" ht="12.75">
      <c r="A11" s="108">
        <v>3</v>
      </c>
      <c r="B11" s="100" t="s">
        <v>92</v>
      </c>
      <c r="C11" s="37" t="s">
        <v>45</v>
      </c>
      <c r="D11" s="37" t="s">
        <v>96</v>
      </c>
      <c r="E11" s="37">
        <v>18</v>
      </c>
      <c r="F11" s="37" t="s">
        <v>63</v>
      </c>
      <c r="G11" s="38">
        <v>461</v>
      </c>
      <c r="H11" s="38" t="s">
        <v>165</v>
      </c>
      <c r="I11" s="38">
        <v>73</v>
      </c>
      <c r="J11" s="53">
        <f t="shared" si="0"/>
        <v>73</v>
      </c>
      <c r="K11" s="53">
        <f t="shared" si="1"/>
        <v>534</v>
      </c>
      <c r="L11" s="38">
        <f t="shared" si="2"/>
        <v>3</v>
      </c>
      <c r="M11" s="102">
        <f>ROUND(((K11/$K$9)+((LOG(COUNTIF(K$9:K$27,"&gt;0"))-LOG(L11))/10))*100,0)</f>
        <v>87</v>
      </c>
      <c r="N11" s="37" t="s">
        <v>75</v>
      </c>
    </row>
    <row r="12" spans="1:14" ht="12.75">
      <c r="A12" s="49">
        <v>4</v>
      </c>
      <c r="B12" s="27" t="s">
        <v>53</v>
      </c>
      <c r="C12" s="29" t="s">
        <v>45</v>
      </c>
      <c r="D12" s="29" t="s">
        <v>56</v>
      </c>
      <c r="E12" s="29">
        <v>21</v>
      </c>
      <c r="F12" s="104" t="s">
        <v>150</v>
      </c>
      <c r="G12" s="48">
        <v>429</v>
      </c>
      <c r="H12" s="48">
        <v>96</v>
      </c>
      <c r="I12" s="48"/>
      <c r="J12" s="47">
        <f t="shared" si="0"/>
        <v>96</v>
      </c>
      <c r="K12" s="47">
        <f t="shared" si="1"/>
        <v>525</v>
      </c>
      <c r="L12" s="48">
        <f t="shared" si="2"/>
        <v>4</v>
      </c>
      <c r="M12" s="50">
        <f>ROUND(((K12/$K$9)+((LOG(COUNTIF(K$9:K$27,"&gt;0"))-LOG(L12))/10))*100,0)</f>
        <v>85</v>
      </c>
      <c r="N12" s="29" t="s">
        <v>17</v>
      </c>
    </row>
    <row r="13" spans="1:17" ht="12.75" customHeight="1">
      <c r="A13" s="49">
        <v>5</v>
      </c>
      <c r="B13" s="27" t="s">
        <v>50</v>
      </c>
      <c r="C13" s="29" t="s">
        <v>4</v>
      </c>
      <c r="D13" s="29" t="s">
        <v>49</v>
      </c>
      <c r="E13" s="29">
        <v>40</v>
      </c>
      <c r="F13" s="104" t="s">
        <v>67</v>
      </c>
      <c r="G13" s="48">
        <v>374</v>
      </c>
      <c r="H13" s="48">
        <v>132</v>
      </c>
      <c r="I13" s="48"/>
      <c r="J13" s="47">
        <f t="shared" si="0"/>
        <v>132</v>
      </c>
      <c r="K13" s="47">
        <f t="shared" si="1"/>
        <v>506</v>
      </c>
      <c r="L13" s="48">
        <f t="shared" si="2"/>
        <v>5</v>
      </c>
      <c r="M13" s="50"/>
      <c r="N13" s="29" t="s">
        <v>75</v>
      </c>
      <c r="O13" s="6"/>
      <c r="Q13" s="6"/>
    </row>
    <row r="14" spans="1:17" ht="12.75">
      <c r="A14" s="49">
        <v>6</v>
      </c>
      <c r="B14" s="30" t="s">
        <v>64</v>
      </c>
      <c r="C14" s="29" t="s">
        <v>132</v>
      </c>
      <c r="D14" s="29" t="s">
        <v>65</v>
      </c>
      <c r="E14" s="29">
        <v>43</v>
      </c>
      <c r="F14" s="97" t="s">
        <v>66</v>
      </c>
      <c r="G14" s="48">
        <v>415</v>
      </c>
      <c r="H14" s="48">
        <v>76</v>
      </c>
      <c r="I14" s="48"/>
      <c r="J14" s="47">
        <f t="shared" si="0"/>
        <v>76</v>
      </c>
      <c r="K14" s="47">
        <f t="shared" si="1"/>
        <v>491</v>
      </c>
      <c r="L14" s="48">
        <f t="shared" si="2"/>
        <v>6</v>
      </c>
      <c r="M14" s="50"/>
      <c r="N14" s="29" t="s">
        <v>75</v>
      </c>
      <c r="O14" s="6"/>
      <c r="Q14" s="6"/>
    </row>
    <row r="15" spans="1:17" ht="12.75">
      <c r="A15" s="49">
        <v>7</v>
      </c>
      <c r="B15" s="27" t="s">
        <v>99</v>
      </c>
      <c r="C15" s="29" t="s">
        <v>31</v>
      </c>
      <c r="D15" s="29" t="s">
        <v>102</v>
      </c>
      <c r="E15" s="29">
        <v>24</v>
      </c>
      <c r="F15" s="104" t="s">
        <v>152</v>
      </c>
      <c r="G15" s="47">
        <v>422</v>
      </c>
      <c r="H15" s="47" t="s">
        <v>166</v>
      </c>
      <c r="I15" s="47"/>
      <c r="J15" s="47">
        <f t="shared" si="0"/>
        <v>0</v>
      </c>
      <c r="K15" s="47">
        <f t="shared" si="1"/>
        <v>422</v>
      </c>
      <c r="L15" s="48">
        <f t="shared" si="2"/>
        <v>7</v>
      </c>
      <c r="M15" s="50">
        <f>ROUND(((K15/$K$9)+((LOG(COUNTIF(K$9:K$27,"&gt;0"))-LOG(L15))/10))*100,0)</f>
        <v>67</v>
      </c>
      <c r="N15" s="29" t="s">
        <v>17</v>
      </c>
      <c r="O15" s="6"/>
      <c r="Q15" s="6"/>
    </row>
    <row r="16" spans="1:17" ht="12.75">
      <c r="A16" s="49">
        <v>8</v>
      </c>
      <c r="B16" s="27" t="s">
        <v>108</v>
      </c>
      <c r="C16" s="29" t="s">
        <v>4</v>
      </c>
      <c r="D16" s="29" t="s">
        <v>115</v>
      </c>
      <c r="E16" s="29">
        <v>31</v>
      </c>
      <c r="F16" s="97" t="s">
        <v>143</v>
      </c>
      <c r="G16" s="48">
        <v>317</v>
      </c>
      <c r="H16" s="48">
        <v>79</v>
      </c>
      <c r="I16" s="48"/>
      <c r="J16" s="47">
        <f t="shared" si="0"/>
        <v>79</v>
      </c>
      <c r="K16" s="47">
        <f t="shared" si="1"/>
        <v>396</v>
      </c>
      <c r="L16" s="48">
        <f t="shared" si="2"/>
        <v>8</v>
      </c>
      <c r="M16" s="50">
        <f>ROUND(((K16/$K$9)+((LOG(COUNTIF(K$9:K$27,"&gt;0"))-LOG(L16))/10))*100,0)</f>
        <v>62</v>
      </c>
      <c r="N16" s="29" t="s">
        <v>17</v>
      </c>
      <c r="O16" s="6"/>
      <c r="Q16" s="6"/>
    </row>
    <row r="17" spans="1:17" ht="12.75">
      <c r="A17" s="49">
        <v>9</v>
      </c>
      <c r="B17" s="27" t="s">
        <v>106</v>
      </c>
      <c r="C17" s="29" t="s">
        <v>4</v>
      </c>
      <c r="D17" s="29" t="s">
        <v>113</v>
      </c>
      <c r="E17" s="29">
        <v>29</v>
      </c>
      <c r="F17" s="97" t="s">
        <v>144</v>
      </c>
      <c r="G17" s="47">
        <v>304</v>
      </c>
      <c r="H17" s="47">
        <v>87</v>
      </c>
      <c r="I17" s="47"/>
      <c r="J17" s="47">
        <f t="shared" si="0"/>
        <v>87</v>
      </c>
      <c r="K17" s="47">
        <f t="shared" si="1"/>
        <v>391</v>
      </c>
      <c r="L17" s="48">
        <f t="shared" si="2"/>
        <v>9</v>
      </c>
      <c r="M17" s="50">
        <f>ROUND(((K17/$K$9)+((LOG(COUNTIF(K$9:K$27,"&gt;0"))-LOG(L17))/10))*100,0)</f>
        <v>61</v>
      </c>
      <c r="N17" s="29" t="s">
        <v>17</v>
      </c>
      <c r="O17" s="6"/>
      <c r="Q17" s="4"/>
    </row>
    <row r="18" spans="1:17" ht="12.75">
      <c r="A18" s="49">
        <v>10</v>
      </c>
      <c r="B18" s="27" t="s">
        <v>125</v>
      </c>
      <c r="C18" s="29" t="s">
        <v>4</v>
      </c>
      <c r="D18" s="29" t="s">
        <v>47</v>
      </c>
      <c r="E18" s="29">
        <v>38</v>
      </c>
      <c r="F18" s="104" t="s">
        <v>159</v>
      </c>
      <c r="G18" s="48">
        <v>384</v>
      </c>
      <c r="H18" s="48" t="s">
        <v>166</v>
      </c>
      <c r="I18" s="48"/>
      <c r="J18" s="47">
        <f t="shared" si="0"/>
        <v>0</v>
      </c>
      <c r="K18" s="47">
        <f t="shared" si="1"/>
        <v>384</v>
      </c>
      <c r="L18" s="48">
        <f t="shared" si="2"/>
        <v>10</v>
      </c>
      <c r="M18" s="50"/>
      <c r="N18" s="29" t="s">
        <v>75</v>
      </c>
      <c r="O18" s="6"/>
      <c r="Q18" s="4"/>
    </row>
    <row r="19" spans="1:17" ht="12.75">
      <c r="A19" s="49">
        <v>11</v>
      </c>
      <c r="B19" s="27" t="s">
        <v>52</v>
      </c>
      <c r="C19" s="29" t="s">
        <v>45</v>
      </c>
      <c r="D19" s="29" t="s">
        <v>55</v>
      </c>
      <c r="E19" s="29">
        <v>20</v>
      </c>
      <c r="F19" s="104" t="s">
        <v>62</v>
      </c>
      <c r="G19" s="47">
        <v>316</v>
      </c>
      <c r="H19" s="47">
        <v>52</v>
      </c>
      <c r="I19" s="47"/>
      <c r="J19" s="47">
        <f t="shared" si="0"/>
        <v>52</v>
      </c>
      <c r="K19" s="47">
        <f t="shared" si="1"/>
        <v>368</v>
      </c>
      <c r="L19" s="48">
        <f t="shared" si="2"/>
        <v>11</v>
      </c>
      <c r="M19" s="50">
        <f>ROUND(((K19/$K$9)+((LOG(COUNTIF(K$9:K$27,"&gt;0"))-LOG(L19))/10))*100,0)</f>
        <v>57</v>
      </c>
      <c r="N19" s="29" t="s">
        <v>17</v>
      </c>
      <c r="O19" s="6"/>
      <c r="Q19" s="4"/>
    </row>
    <row r="20" spans="1:14" ht="12.75">
      <c r="A20" s="49">
        <v>12</v>
      </c>
      <c r="B20" s="27" t="s">
        <v>130</v>
      </c>
      <c r="C20" s="29" t="s">
        <v>4</v>
      </c>
      <c r="D20" s="29" t="s">
        <v>127</v>
      </c>
      <c r="E20" s="29">
        <v>45</v>
      </c>
      <c r="F20" s="97" t="s">
        <v>162</v>
      </c>
      <c r="G20" s="48">
        <v>356</v>
      </c>
      <c r="H20" s="48" t="s">
        <v>166</v>
      </c>
      <c r="I20" s="48"/>
      <c r="J20" s="47">
        <f t="shared" si="0"/>
        <v>0</v>
      </c>
      <c r="K20" s="47">
        <f t="shared" si="1"/>
        <v>356</v>
      </c>
      <c r="L20" s="48">
        <f t="shared" si="2"/>
        <v>12</v>
      </c>
      <c r="M20" s="50"/>
      <c r="N20" s="29" t="s">
        <v>17</v>
      </c>
    </row>
    <row r="21" spans="1:14" ht="12.75">
      <c r="A21" s="49">
        <v>13</v>
      </c>
      <c r="B21" s="27" t="s">
        <v>110</v>
      </c>
      <c r="C21" s="29" t="s">
        <v>4</v>
      </c>
      <c r="D21" s="29" t="s">
        <v>117</v>
      </c>
      <c r="E21" s="29">
        <v>33</v>
      </c>
      <c r="F21" s="97" t="s">
        <v>143</v>
      </c>
      <c r="G21" s="48">
        <v>322</v>
      </c>
      <c r="H21" s="48" t="s">
        <v>166</v>
      </c>
      <c r="I21" s="48"/>
      <c r="J21" s="47">
        <f t="shared" si="0"/>
        <v>0</v>
      </c>
      <c r="K21" s="47">
        <f t="shared" si="1"/>
        <v>322</v>
      </c>
      <c r="L21" s="48">
        <f t="shared" si="2"/>
        <v>13</v>
      </c>
      <c r="M21" s="50"/>
      <c r="N21" s="29" t="s">
        <v>17</v>
      </c>
    </row>
    <row r="22" spans="1:14" ht="12.75">
      <c r="A22" s="49">
        <v>14</v>
      </c>
      <c r="B22" s="27" t="s">
        <v>109</v>
      </c>
      <c r="C22" s="29" t="s">
        <v>4</v>
      </c>
      <c r="D22" s="29" t="s">
        <v>116</v>
      </c>
      <c r="E22" s="29">
        <v>32</v>
      </c>
      <c r="F22" s="97" t="s">
        <v>144</v>
      </c>
      <c r="G22" s="48">
        <v>280</v>
      </c>
      <c r="H22" s="48" t="s">
        <v>166</v>
      </c>
      <c r="I22" s="48"/>
      <c r="J22" s="47">
        <f t="shared" si="0"/>
        <v>0</v>
      </c>
      <c r="K22" s="47">
        <f t="shared" si="1"/>
        <v>280</v>
      </c>
      <c r="L22" s="48">
        <f t="shared" si="2"/>
        <v>14</v>
      </c>
      <c r="M22" s="50">
        <f>ROUND(((K22/$K$9)+((LOG(COUNTIF(K$9:K$27,"&gt;0"))-LOG(L22))/10))*100,0)</f>
        <v>42</v>
      </c>
      <c r="N22" s="29" t="s">
        <v>17</v>
      </c>
    </row>
    <row r="23" spans="1:14" ht="12.75">
      <c r="A23" s="49">
        <v>15</v>
      </c>
      <c r="B23" s="27" t="s">
        <v>101</v>
      </c>
      <c r="C23" s="29" t="s">
        <v>31</v>
      </c>
      <c r="D23" s="29" t="s">
        <v>103</v>
      </c>
      <c r="E23" s="29">
        <v>26</v>
      </c>
      <c r="F23" s="104" t="s">
        <v>152</v>
      </c>
      <c r="G23" s="48">
        <v>406</v>
      </c>
      <c r="H23" s="48" t="s">
        <v>165</v>
      </c>
      <c r="I23" s="48"/>
      <c r="J23" s="47">
        <f t="shared" si="0"/>
        <v>0</v>
      </c>
      <c r="K23" s="47">
        <f t="shared" si="1"/>
        <v>0</v>
      </c>
      <c r="L23" s="48">
        <f t="shared" si="2"/>
        <v>15</v>
      </c>
      <c r="M23" s="50">
        <f>ROUND(((K23/$K$9)+((LOG(COUNTIF(K$9:K$27,"&gt;0"))-LOG(L23))/10))*100,0)</f>
        <v>0</v>
      </c>
      <c r="N23" s="29" t="s">
        <v>17</v>
      </c>
    </row>
    <row r="24" spans="1:14" ht="12.75">
      <c r="A24" s="49">
        <v>16</v>
      </c>
      <c r="B24" s="27" t="s">
        <v>100</v>
      </c>
      <c r="C24" s="29" t="s">
        <v>31</v>
      </c>
      <c r="D24" s="29" t="s">
        <v>58</v>
      </c>
      <c r="E24" s="29">
        <v>25</v>
      </c>
      <c r="F24" s="104" t="s">
        <v>151</v>
      </c>
      <c r="G24" s="48">
        <v>381</v>
      </c>
      <c r="H24" s="47" t="s">
        <v>165</v>
      </c>
      <c r="I24" s="47"/>
      <c r="J24" s="47">
        <f t="shared" si="0"/>
        <v>0</v>
      </c>
      <c r="K24" s="47">
        <f t="shared" si="1"/>
        <v>0</v>
      </c>
      <c r="L24" s="48">
        <f t="shared" si="2"/>
        <v>15</v>
      </c>
      <c r="M24" s="50">
        <f>ROUND(((K24/$K$9)+((LOG(COUNTIF(K$9:K$27,"&gt;0"))-LOG(L24))/10))*100,0)</f>
        <v>0</v>
      </c>
      <c r="N24" s="29" t="s">
        <v>17</v>
      </c>
    </row>
    <row r="25" spans="1:14" ht="12.75">
      <c r="A25" s="49">
        <v>17</v>
      </c>
      <c r="B25" s="30" t="s">
        <v>129</v>
      </c>
      <c r="C25" s="29" t="s">
        <v>4</v>
      </c>
      <c r="D25" s="29" t="s">
        <v>126</v>
      </c>
      <c r="E25" s="29">
        <v>41</v>
      </c>
      <c r="F25" s="104" t="s">
        <v>161</v>
      </c>
      <c r="G25" s="48">
        <v>356</v>
      </c>
      <c r="H25" s="48" t="s">
        <v>165</v>
      </c>
      <c r="I25" s="48"/>
      <c r="J25" s="47">
        <f t="shared" si="0"/>
        <v>0</v>
      </c>
      <c r="K25" s="47">
        <f t="shared" si="1"/>
        <v>0</v>
      </c>
      <c r="L25" s="48">
        <f t="shared" si="2"/>
        <v>15</v>
      </c>
      <c r="M25" s="50"/>
      <c r="N25" s="29" t="s">
        <v>17</v>
      </c>
    </row>
    <row r="26" spans="1:14" ht="12.75">
      <c r="A26" s="49">
        <v>18</v>
      </c>
      <c r="B26" s="27" t="s">
        <v>54</v>
      </c>
      <c r="C26" s="29" t="s">
        <v>45</v>
      </c>
      <c r="D26" s="29" t="s">
        <v>57</v>
      </c>
      <c r="E26" s="29">
        <v>22</v>
      </c>
      <c r="F26" s="104" t="s">
        <v>62</v>
      </c>
      <c r="G26" s="47">
        <v>294</v>
      </c>
      <c r="H26" s="47"/>
      <c r="I26" s="47"/>
      <c r="J26" s="47">
        <f t="shared" si="0"/>
        <v>0</v>
      </c>
      <c r="K26" s="47">
        <f t="shared" si="1"/>
        <v>0</v>
      </c>
      <c r="L26" s="48">
        <f t="shared" si="2"/>
        <v>15</v>
      </c>
      <c r="M26" s="50">
        <f>ROUND(((K26/$K$9)+((LOG(COUNTIF(K$9:K$27,"&gt;0"))-LOG(L26))/10))*100,0)</f>
        <v>0</v>
      </c>
      <c r="N26" s="29" t="s">
        <v>17</v>
      </c>
    </row>
    <row r="27" spans="1:14" ht="12.75">
      <c r="A27" s="49">
        <v>19</v>
      </c>
      <c r="B27" s="30" t="s">
        <v>93</v>
      </c>
      <c r="C27" s="29" t="s">
        <v>45</v>
      </c>
      <c r="D27" s="99" t="s">
        <v>97</v>
      </c>
      <c r="E27" s="29">
        <v>19</v>
      </c>
      <c r="F27" s="104" t="s">
        <v>62</v>
      </c>
      <c r="G27" s="47">
        <v>288</v>
      </c>
      <c r="H27" s="47"/>
      <c r="I27" s="47"/>
      <c r="J27" s="47">
        <f t="shared" si="0"/>
        <v>0</v>
      </c>
      <c r="K27" s="47">
        <f t="shared" si="1"/>
        <v>0</v>
      </c>
      <c r="L27" s="48">
        <f t="shared" si="2"/>
        <v>15</v>
      </c>
      <c r="M27" s="50">
        <f>ROUND(((K27/$K$9)+((LOG(COUNTIF(K$9:K$27,"&gt;0"))-LOG(L27))/10))*100,0)</f>
        <v>0</v>
      </c>
      <c r="N27" s="29" t="s">
        <v>75</v>
      </c>
    </row>
    <row r="29" spans="1:3" ht="12.75">
      <c r="A29" s="5" t="s">
        <v>72</v>
      </c>
      <c r="C29" s="9" t="s">
        <v>27</v>
      </c>
    </row>
    <row r="31" spans="1:3" ht="12.75">
      <c r="A31" s="7" t="s">
        <v>16</v>
      </c>
      <c r="C31" s="24" t="s">
        <v>154</v>
      </c>
    </row>
    <row r="32" ht="12.75">
      <c r="C32" s="35" t="s">
        <v>153</v>
      </c>
    </row>
    <row r="33" ht="12.75">
      <c r="C33" s="35" t="s">
        <v>36</v>
      </c>
    </row>
  </sheetData>
  <sheetProtection/>
  <printOptions horizontalCentered="1"/>
  <pageMargins left="0.3937007874015748" right="0.29" top="0.99" bottom="0.3937007874015748" header="0.8" footer="0.5118110236220472"/>
  <pageSetup fitToHeight="1" fitToWidth="1" horizontalDpi="300" verticalDpi="3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1"/>
    <pageSetUpPr fitToPage="1"/>
  </sheetPr>
  <dimension ref="A1:L2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5.57421875" style="0" customWidth="1"/>
    <col min="3" max="3" width="11.140625" style="0" customWidth="1"/>
    <col min="4" max="4" width="13.7109375" style="0" customWidth="1"/>
    <col min="5" max="5" width="10.7109375" style="1" customWidth="1"/>
    <col min="6" max="9" width="9.28125" style="0" customWidth="1"/>
    <col min="10" max="10" width="9.28125" style="1" customWidth="1"/>
    <col min="11" max="11" width="11.421875" style="1" customWidth="1"/>
    <col min="12" max="12" width="12.28125" style="1" customWidth="1"/>
  </cols>
  <sheetData>
    <row r="1" spans="1:12" ht="12.75">
      <c r="A1" s="4"/>
      <c r="C1" s="3" t="s">
        <v>2</v>
      </c>
      <c r="E1" s="31"/>
      <c r="F1" s="1"/>
      <c r="G1" s="1"/>
      <c r="H1" s="1"/>
      <c r="I1" s="1"/>
      <c r="L1"/>
    </row>
    <row r="2" spans="1:12" ht="12.75">
      <c r="A2" s="4"/>
      <c r="C2" s="3" t="s">
        <v>70</v>
      </c>
      <c r="E2" s="3"/>
      <c r="F2" s="1"/>
      <c r="G2" s="1"/>
      <c r="H2" s="1"/>
      <c r="I2" s="1"/>
      <c r="L2"/>
    </row>
    <row r="3" spans="1:12" ht="12.75">
      <c r="A3" s="4"/>
      <c r="C3" s="40" t="s">
        <v>71</v>
      </c>
      <c r="F3" s="39" t="s">
        <v>32</v>
      </c>
      <c r="G3" s="2">
        <v>28</v>
      </c>
      <c r="H3" s="39" t="s">
        <v>34</v>
      </c>
      <c r="I3" s="1"/>
      <c r="L3"/>
    </row>
    <row r="4" spans="1:12" ht="12.75">
      <c r="A4" s="4"/>
      <c r="C4" s="1" t="s">
        <v>3</v>
      </c>
      <c r="F4" s="39" t="s">
        <v>33</v>
      </c>
      <c r="G4" s="2">
        <v>1.4</v>
      </c>
      <c r="H4" s="39" t="s">
        <v>35</v>
      </c>
      <c r="I4" s="1"/>
      <c r="L4"/>
    </row>
    <row r="5" spans="1:12" ht="12.75">
      <c r="A5" s="4"/>
      <c r="B5" s="1"/>
      <c r="C5" s="1"/>
      <c r="F5" s="1"/>
      <c r="G5" s="1"/>
      <c r="H5" s="1"/>
      <c r="I5" s="1"/>
      <c r="L5"/>
    </row>
    <row r="6" spans="2:12" ht="15.75">
      <c r="B6" s="4"/>
      <c r="C6" s="41" t="s">
        <v>37</v>
      </c>
      <c r="E6" s="3"/>
      <c r="F6" s="1"/>
      <c r="G6" s="1"/>
      <c r="H6" s="1"/>
      <c r="I6" s="1"/>
      <c r="L6"/>
    </row>
    <row r="7" spans="2:12" ht="12.75">
      <c r="B7" s="4"/>
      <c r="C7" s="3"/>
      <c r="E7" s="3"/>
      <c r="F7" s="1"/>
      <c r="G7" s="1"/>
      <c r="H7" s="1"/>
      <c r="I7" s="1"/>
      <c r="L7"/>
    </row>
    <row r="8" spans="1:12" s="55" customFormat="1" ht="15">
      <c r="A8" s="86" t="s">
        <v>28</v>
      </c>
      <c r="B8" s="86" t="s">
        <v>23</v>
      </c>
      <c r="C8" s="89" t="s">
        <v>0</v>
      </c>
      <c r="D8" s="86" t="s">
        <v>68</v>
      </c>
      <c r="E8" s="86" t="s">
        <v>69</v>
      </c>
      <c r="F8" s="90" t="s">
        <v>24</v>
      </c>
      <c r="G8" s="90" t="s">
        <v>25</v>
      </c>
      <c r="H8" s="90" t="s">
        <v>26</v>
      </c>
      <c r="I8" s="90" t="s">
        <v>38</v>
      </c>
      <c r="J8" s="89" t="s">
        <v>12</v>
      </c>
      <c r="K8" s="89" t="s">
        <v>8</v>
      </c>
      <c r="L8" s="89" t="s">
        <v>18</v>
      </c>
    </row>
    <row r="9" spans="1:12" s="56" customFormat="1" ht="15">
      <c r="A9" s="36">
        <v>1</v>
      </c>
      <c r="B9" s="65" t="s">
        <v>73</v>
      </c>
      <c r="C9" s="66" t="s">
        <v>31</v>
      </c>
      <c r="D9" s="67" t="s">
        <v>74</v>
      </c>
      <c r="E9" s="66">
        <v>1</v>
      </c>
      <c r="F9" s="68">
        <v>982</v>
      </c>
      <c r="G9" s="61">
        <v>1000</v>
      </c>
      <c r="H9" s="60">
        <v>1000</v>
      </c>
      <c r="I9" s="60">
        <v>2982</v>
      </c>
      <c r="J9" s="69">
        <v>1000</v>
      </c>
      <c r="K9" s="91">
        <v>3982</v>
      </c>
      <c r="L9" s="38" t="s">
        <v>75</v>
      </c>
    </row>
    <row r="10" spans="1:12" s="56" customFormat="1" ht="15">
      <c r="A10" s="36">
        <v>2</v>
      </c>
      <c r="B10" s="70" t="s">
        <v>80</v>
      </c>
      <c r="C10" s="71" t="s">
        <v>31</v>
      </c>
      <c r="D10" s="66" t="s">
        <v>81</v>
      </c>
      <c r="E10" s="66">
        <v>5</v>
      </c>
      <c r="F10" s="72">
        <v>1000</v>
      </c>
      <c r="G10" s="61">
        <v>1000</v>
      </c>
      <c r="H10" s="60">
        <v>984</v>
      </c>
      <c r="I10" s="60">
        <v>2984</v>
      </c>
      <c r="J10" s="69">
        <v>976</v>
      </c>
      <c r="K10" s="91">
        <v>3960</v>
      </c>
      <c r="L10" s="38" t="s">
        <v>17</v>
      </c>
    </row>
    <row r="11" spans="1:12" s="56" customFormat="1" ht="15">
      <c r="A11" s="36">
        <v>3</v>
      </c>
      <c r="B11" s="70" t="s">
        <v>82</v>
      </c>
      <c r="C11" s="71" t="s">
        <v>31</v>
      </c>
      <c r="D11" s="66" t="s">
        <v>83</v>
      </c>
      <c r="E11" s="66">
        <v>7</v>
      </c>
      <c r="F11" s="68">
        <v>1000</v>
      </c>
      <c r="G11" s="61">
        <v>945</v>
      </c>
      <c r="H11" s="60">
        <v>1000</v>
      </c>
      <c r="I11" s="60">
        <v>2945</v>
      </c>
      <c r="J11" s="69">
        <v>976</v>
      </c>
      <c r="K11" s="91">
        <v>3921</v>
      </c>
      <c r="L11" s="38" t="s">
        <v>75</v>
      </c>
    </row>
    <row r="12" spans="1:12" ht="15">
      <c r="A12" s="54">
        <v>4</v>
      </c>
      <c r="B12" s="27" t="s">
        <v>91</v>
      </c>
      <c r="C12" s="13" t="s">
        <v>45</v>
      </c>
      <c r="D12" s="13" t="s">
        <v>95</v>
      </c>
      <c r="E12" s="13">
        <v>17</v>
      </c>
      <c r="F12" s="73">
        <v>963</v>
      </c>
      <c r="G12" s="74">
        <v>978</v>
      </c>
      <c r="H12" s="75">
        <v>1000</v>
      </c>
      <c r="I12" s="75">
        <v>2941</v>
      </c>
      <c r="J12" s="76">
        <v>980</v>
      </c>
      <c r="K12" s="92">
        <v>3921</v>
      </c>
      <c r="L12" s="48" t="s">
        <v>75</v>
      </c>
    </row>
    <row r="13" spans="1:12" ht="15">
      <c r="A13" s="54">
        <v>5</v>
      </c>
      <c r="B13" s="27" t="s">
        <v>61</v>
      </c>
      <c r="C13" s="29" t="s">
        <v>31</v>
      </c>
      <c r="D13" s="13" t="s">
        <v>76</v>
      </c>
      <c r="E13" s="13">
        <v>2</v>
      </c>
      <c r="F13" s="73">
        <v>985</v>
      </c>
      <c r="G13" s="74">
        <v>965</v>
      </c>
      <c r="H13" s="75">
        <v>769</v>
      </c>
      <c r="I13" s="75">
        <v>2719</v>
      </c>
      <c r="J13" s="77">
        <v>516</v>
      </c>
      <c r="K13" s="92">
        <v>3235</v>
      </c>
      <c r="L13" s="48" t="s">
        <v>75</v>
      </c>
    </row>
    <row r="14" spans="1:12" ht="15">
      <c r="A14" s="78">
        <v>6</v>
      </c>
      <c r="B14" s="79" t="s">
        <v>87</v>
      </c>
      <c r="C14" s="80" t="s">
        <v>88</v>
      </c>
      <c r="D14" s="81" t="s">
        <v>89</v>
      </c>
      <c r="E14" s="81">
        <v>12</v>
      </c>
      <c r="F14" s="82">
        <v>1000</v>
      </c>
      <c r="G14" s="83">
        <v>926</v>
      </c>
      <c r="H14" s="84">
        <v>744</v>
      </c>
      <c r="I14" s="85">
        <v>2670</v>
      </c>
      <c r="J14"/>
      <c r="K14"/>
      <c r="L14" s="48" t="s">
        <v>17</v>
      </c>
    </row>
    <row r="15" spans="1:12" ht="15">
      <c r="A15" s="86">
        <v>7</v>
      </c>
      <c r="B15" s="30" t="s">
        <v>167</v>
      </c>
      <c r="C15" s="13" t="s">
        <v>31</v>
      </c>
      <c r="D15" s="13" t="s">
        <v>155</v>
      </c>
      <c r="E15" s="13">
        <v>6</v>
      </c>
      <c r="F15" s="73">
        <v>966</v>
      </c>
      <c r="G15" s="74">
        <v>674</v>
      </c>
      <c r="H15" s="75">
        <v>854</v>
      </c>
      <c r="I15" s="87">
        <v>2494</v>
      </c>
      <c r="J15"/>
      <c r="K15"/>
      <c r="L15" s="48" t="s">
        <v>17</v>
      </c>
    </row>
    <row r="16" spans="1:12" ht="15">
      <c r="A16" s="86">
        <v>8</v>
      </c>
      <c r="B16" s="27" t="s">
        <v>78</v>
      </c>
      <c r="C16" s="29" t="s">
        <v>31</v>
      </c>
      <c r="D16" s="13" t="s">
        <v>79</v>
      </c>
      <c r="E16" s="13">
        <v>4</v>
      </c>
      <c r="F16" s="73">
        <v>505</v>
      </c>
      <c r="G16" s="74">
        <v>1000</v>
      </c>
      <c r="H16" s="75">
        <v>930</v>
      </c>
      <c r="I16" s="87">
        <v>2435</v>
      </c>
      <c r="J16"/>
      <c r="K16"/>
      <c r="L16" s="48" t="s">
        <v>17</v>
      </c>
    </row>
    <row r="17" spans="1:12" ht="15">
      <c r="A17" s="86">
        <v>9</v>
      </c>
      <c r="B17" s="27" t="s">
        <v>60</v>
      </c>
      <c r="C17" s="29" t="s">
        <v>132</v>
      </c>
      <c r="D17" s="13" t="s">
        <v>59</v>
      </c>
      <c r="E17" s="64">
        <v>42</v>
      </c>
      <c r="F17" s="73">
        <v>740</v>
      </c>
      <c r="G17" s="74">
        <v>917</v>
      </c>
      <c r="H17" s="84">
        <v>735</v>
      </c>
      <c r="I17" s="87">
        <v>2392</v>
      </c>
      <c r="J17"/>
      <c r="K17"/>
      <c r="L17" s="48" t="s">
        <v>75</v>
      </c>
    </row>
    <row r="18" spans="1:12" ht="15">
      <c r="A18" s="86">
        <v>10</v>
      </c>
      <c r="B18" s="27" t="s">
        <v>141</v>
      </c>
      <c r="C18" s="29" t="s">
        <v>88</v>
      </c>
      <c r="D18" s="13" t="s">
        <v>137</v>
      </c>
      <c r="E18" s="13">
        <v>11</v>
      </c>
      <c r="F18" s="88">
        <v>285</v>
      </c>
      <c r="G18" s="74">
        <v>721</v>
      </c>
      <c r="H18" s="75">
        <v>572</v>
      </c>
      <c r="I18" s="87">
        <v>1578</v>
      </c>
      <c r="J18"/>
      <c r="K18"/>
      <c r="L18" s="48" t="s">
        <v>17</v>
      </c>
    </row>
    <row r="19" spans="1:12" ht="15">
      <c r="A19" s="86">
        <v>11</v>
      </c>
      <c r="B19" s="27" t="s">
        <v>170</v>
      </c>
      <c r="C19" s="29" t="s">
        <v>4</v>
      </c>
      <c r="D19" s="29" t="s">
        <v>149</v>
      </c>
      <c r="E19" s="64">
        <v>49</v>
      </c>
      <c r="F19" s="73" t="s">
        <v>165</v>
      </c>
      <c r="G19" s="74">
        <v>0</v>
      </c>
      <c r="H19" s="75">
        <v>0</v>
      </c>
      <c r="I19" s="87">
        <v>0</v>
      </c>
      <c r="J19"/>
      <c r="K19"/>
      <c r="L19" s="48" t="s">
        <v>17</v>
      </c>
    </row>
    <row r="20" spans="1:12" ht="15">
      <c r="A20" s="86">
        <v>12</v>
      </c>
      <c r="B20" s="27" t="s">
        <v>147</v>
      </c>
      <c r="C20" s="63" t="s">
        <v>4</v>
      </c>
      <c r="D20" s="13" t="s">
        <v>148</v>
      </c>
      <c r="E20" s="13">
        <v>48</v>
      </c>
      <c r="F20" s="88">
        <v>0</v>
      </c>
      <c r="G20" s="74">
        <v>0</v>
      </c>
      <c r="H20" s="75">
        <v>0</v>
      </c>
      <c r="I20" s="87">
        <v>0</v>
      </c>
      <c r="J20"/>
      <c r="K20"/>
      <c r="L20" s="48" t="s">
        <v>75</v>
      </c>
    </row>
    <row r="21" spans="1:12" ht="15">
      <c r="A21" s="86">
        <v>13</v>
      </c>
      <c r="B21" s="27" t="s">
        <v>77</v>
      </c>
      <c r="C21" s="29" t="s">
        <v>31</v>
      </c>
      <c r="D21" s="13" t="s">
        <v>156</v>
      </c>
      <c r="E21" s="13">
        <v>3</v>
      </c>
      <c r="F21" s="88">
        <v>0</v>
      </c>
      <c r="G21" s="74">
        <v>0</v>
      </c>
      <c r="H21" s="75">
        <v>0</v>
      </c>
      <c r="I21" s="87">
        <v>0</v>
      </c>
      <c r="J21"/>
      <c r="K21"/>
      <c r="L21" s="48" t="s">
        <v>75</v>
      </c>
    </row>
    <row r="22" spans="1:12" ht="12.75">
      <c r="A22" s="22"/>
      <c r="E22"/>
      <c r="G22" s="1"/>
      <c r="H22" s="1"/>
      <c r="I22" s="1"/>
      <c r="L22"/>
    </row>
    <row r="23" spans="1:12" ht="12.75">
      <c r="A23" s="5" t="s">
        <v>72</v>
      </c>
      <c r="C23" s="9" t="s">
        <v>27</v>
      </c>
      <c r="E23"/>
      <c r="G23" s="1"/>
      <c r="H23" s="1"/>
      <c r="I23" s="1"/>
      <c r="L23"/>
    </row>
    <row r="24" spans="5:12" ht="12.75">
      <c r="E24"/>
      <c r="G24" s="1"/>
      <c r="H24" s="1"/>
      <c r="I24" s="1"/>
      <c r="L24"/>
    </row>
    <row r="25" spans="1:12" ht="12.75">
      <c r="A25" s="7" t="s">
        <v>16</v>
      </c>
      <c r="C25" s="24" t="s">
        <v>154</v>
      </c>
      <c r="E25"/>
      <c r="G25" s="1"/>
      <c r="H25" s="1"/>
      <c r="I25" s="1"/>
      <c r="L25"/>
    </row>
    <row r="26" spans="3:12" ht="12.75">
      <c r="C26" s="35" t="s">
        <v>153</v>
      </c>
      <c r="E26"/>
      <c r="G26" s="1"/>
      <c r="H26" s="1"/>
      <c r="I26" s="1"/>
      <c r="L26"/>
    </row>
    <row r="27" spans="3:12" ht="12.75">
      <c r="C27" s="35" t="s">
        <v>36</v>
      </c>
      <c r="E27"/>
      <c r="G27" s="1"/>
      <c r="H27" s="1"/>
      <c r="I27" s="1"/>
      <c r="L27"/>
    </row>
  </sheetData>
  <sheetProtection/>
  <printOptions/>
  <pageMargins left="1.0236220472440944" right="0.2362204724409449" top="0.5905511811023623" bottom="0.7874015748031497" header="0.5118110236220472" footer="0.5118110236220472"/>
  <pageSetup fitToHeight="1" fitToWidth="1"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51"/>
    <pageSetUpPr fitToPage="1"/>
  </sheetPr>
  <dimension ref="A1:N5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4.140625" style="0" customWidth="1"/>
    <col min="4" max="4" width="13.140625" style="0" customWidth="1"/>
    <col min="5" max="8" width="9.140625" style="1" customWidth="1"/>
    <col min="9" max="9" width="7.421875" style="1" customWidth="1"/>
    <col min="10" max="10" width="7.00390625" style="1" hidden="1" customWidth="1"/>
    <col min="12" max="12" width="7.28125" style="0" customWidth="1"/>
    <col min="13" max="13" width="13.8515625" style="0" hidden="1" customWidth="1"/>
  </cols>
  <sheetData>
    <row r="1" spans="1:13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  <c r="M1" s="2"/>
    </row>
    <row r="2" spans="1:13" ht="12.75">
      <c r="A2" s="4"/>
      <c r="C2" s="3" t="s">
        <v>70</v>
      </c>
      <c r="D2" s="3"/>
      <c r="E2" s="3"/>
      <c r="F2" s="2"/>
      <c r="G2" s="2"/>
      <c r="H2" s="2"/>
      <c r="I2" s="2"/>
      <c r="J2" s="2"/>
      <c r="K2" s="2"/>
      <c r="M2" s="2"/>
    </row>
    <row r="3" spans="1:13" ht="12.75">
      <c r="A3" s="4"/>
      <c r="C3" s="40" t="s">
        <v>71</v>
      </c>
      <c r="D3" s="1"/>
      <c r="F3" s="39" t="s">
        <v>32</v>
      </c>
      <c r="G3" s="2">
        <v>27</v>
      </c>
      <c r="H3" s="39" t="s">
        <v>34</v>
      </c>
      <c r="I3" s="2"/>
      <c r="J3" s="2"/>
      <c r="K3" s="2"/>
      <c r="M3" s="2"/>
    </row>
    <row r="4" spans="1:13" ht="12.75">
      <c r="A4" s="4"/>
      <c r="C4" s="1" t="s">
        <v>3</v>
      </c>
      <c r="D4" s="1"/>
      <c r="F4" s="39" t="s">
        <v>33</v>
      </c>
      <c r="G4" s="2">
        <v>2.3</v>
      </c>
      <c r="H4" s="39" t="s">
        <v>35</v>
      </c>
      <c r="I4" s="2"/>
      <c r="J4" s="2"/>
      <c r="K4" s="2"/>
      <c r="M4" s="2"/>
    </row>
    <row r="5" spans="1:13" ht="12.75">
      <c r="A5" s="4"/>
      <c r="B5" s="1"/>
      <c r="C5" s="1"/>
      <c r="D5" s="1"/>
      <c r="F5" s="2"/>
      <c r="G5" s="2"/>
      <c r="H5" s="2"/>
      <c r="I5" s="2"/>
      <c r="J5" s="2"/>
      <c r="K5" s="2"/>
      <c r="M5" s="2"/>
    </row>
    <row r="6" ht="15.75">
      <c r="C6" s="3" t="s">
        <v>11</v>
      </c>
    </row>
    <row r="8" spans="1:14" ht="30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42</v>
      </c>
      <c r="J8" s="46" t="s">
        <v>43</v>
      </c>
      <c r="K8" s="46" t="s">
        <v>8</v>
      </c>
      <c r="L8" s="46" t="s">
        <v>28</v>
      </c>
      <c r="M8" s="46" t="s">
        <v>41</v>
      </c>
      <c r="N8" s="46" t="s">
        <v>18</v>
      </c>
    </row>
    <row r="9" spans="1:14" s="56" customFormat="1" ht="12.75">
      <c r="A9" s="53">
        <v>1</v>
      </c>
      <c r="B9" s="101" t="s">
        <v>121</v>
      </c>
      <c r="C9" s="37" t="s">
        <v>4</v>
      </c>
      <c r="D9" s="37" t="s">
        <v>123</v>
      </c>
      <c r="E9" s="37">
        <v>36</v>
      </c>
      <c r="F9" s="53">
        <v>180</v>
      </c>
      <c r="G9" s="53">
        <v>180</v>
      </c>
      <c r="H9" s="53">
        <v>180</v>
      </c>
      <c r="I9" s="53">
        <v>275</v>
      </c>
      <c r="J9" s="53"/>
      <c r="K9" s="53">
        <f aca="true" t="shared" si="0" ref="K9:K44">SUM(F9:J9)</f>
        <v>815</v>
      </c>
      <c r="L9" s="38">
        <f aca="true" t="shared" si="1" ref="L9:L44">RANK(K9,K$9:K$44)</f>
        <v>1</v>
      </c>
      <c r="M9" s="102"/>
      <c r="N9" s="37" t="s">
        <v>75</v>
      </c>
    </row>
    <row r="10" spans="1:14" s="56" customFormat="1" ht="12.75">
      <c r="A10" s="53">
        <v>2</v>
      </c>
      <c r="B10" s="100" t="s">
        <v>164</v>
      </c>
      <c r="C10" s="37" t="s">
        <v>88</v>
      </c>
      <c r="D10" s="37" t="s">
        <v>139</v>
      </c>
      <c r="E10" s="37">
        <v>16</v>
      </c>
      <c r="F10" s="53">
        <v>180</v>
      </c>
      <c r="G10" s="53">
        <v>180</v>
      </c>
      <c r="H10" s="53">
        <v>180</v>
      </c>
      <c r="I10" s="53">
        <v>126</v>
      </c>
      <c r="J10" s="53"/>
      <c r="K10" s="53">
        <f t="shared" si="0"/>
        <v>666</v>
      </c>
      <c r="L10" s="38">
        <f t="shared" si="1"/>
        <v>2</v>
      </c>
      <c r="M10" s="102">
        <f>ROUND(((K10/$K$9)+((LOG(COUNTIF(K$9:K$44,"&gt;0"))-LOG(L10))/10))*100,0)</f>
        <v>94</v>
      </c>
      <c r="N10" s="37" t="s">
        <v>75</v>
      </c>
    </row>
    <row r="11" spans="1:14" s="56" customFormat="1" ht="12.75">
      <c r="A11" s="53">
        <v>3</v>
      </c>
      <c r="B11" s="101" t="s">
        <v>53</v>
      </c>
      <c r="C11" s="37" t="s">
        <v>45</v>
      </c>
      <c r="D11" s="37" t="s">
        <v>56</v>
      </c>
      <c r="E11" s="37">
        <v>21</v>
      </c>
      <c r="F11" s="53">
        <v>180</v>
      </c>
      <c r="G11" s="53">
        <v>180</v>
      </c>
      <c r="H11" s="53">
        <v>148</v>
      </c>
      <c r="I11" s="53"/>
      <c r="J11" s="53"/>
      <c r="K11" s="53">
        <f t="shared" si="0"/>
        <v>508</v>
      </c>
      <c r="L11" s="38">
        <f t="shared" si="1"/>
        <v>3</v>
      </c>
      <c r="M11" s="102">
        <f>ROUND(((K11/$K$9)+((LOG(COUNTIF(K$9:K$44,"&gt;0"))-LOG(L11))/10))*100,0)</f>
        <v>73</v>
      </c>
      <c r="N11" s="37" t="s">
        <v>17</v>
      </c>
    </row>
    <row r="12" spans="1:14" ht="12.75">
      <c r="A12" s="47">
        <v>4</v>
      </c>
      <c r="B12" s="30" t="s">
        <v>92</v>
      </c>
      <c r="C12" s="29" t="s">
        <v>45</v>
      </c>
      <c r="D12" s="29" t="s">
        <v>96</v>
      </c>
      <c r="E12" s="29">
        <v>18</v>
      </c>
      <c r="F12" s="47">
        <v>153</v>
      </c>
      <c r="G12" s="47">
        <v>147</v>
      </c>
      <c r="H12" s="47">
        <v>180</v>
      </c>
      <c r="I12" s="47"/>
      <c r="J12" s="47"/>
      <c r="K12" s="47">
        <f t="shared" si="0"/>
        <v>480</v>
      </c>
      <c r="L12" s="48">
        <f t="shared" si="1"/>
        <v>4</v>
      </c>
      <c r="M12" s="50">
        <f>ROUND(((K12/$K$9)+((LOG(COUNTIF(K$9:K$44,"&gt;0"))-LOG(L12))/10))*100,0)</f>
        <v>68</v>
      </c>
      <c r="N12" s="29" t="s">
        <v>75</v>
      </c>
    </row>
    <row r="13" spans="1:14" ht="12.75">
      <c r="A13" s="47">
        <v>5</v>
      </c>
      <c r="B13" s="30" t="s">
        <v>91</v>
      </c>
      <c r="C13" s="29" t="s">
        <v>45</v>
      </c>
      <c r="D13" s="29" t="s">
        <v>95</v>
      </c>
      <c r="E13" s="29">
        <v>17</v>
      </c>
      <c r="F13" s="47">
        <v>120</v>
      </c>
      <c r="G13" s="47">
        <v>160</v>
      </c>
      <c r="H13" s="47">
        <v>180</v>
      </c>
      <c r="I13" s="47"/>
      <c r="J13" s="47"/>
      <c r="K13" s="47">
        <f t="shared" si="0"/>
        <v>460</v>
      </c>
      <c r="L13" s="48">
        <f t="shared" si="1"/>
        <v>5</v>
      </c>
      <c r="M13" s="50">
        <f>ROUND(((K13/$K$9)+((LOG(COUNTIF(K$9:K$44,"&gt;0"))-LOG(L13))/10))*100,0)</f>
        <v>65</v>
      </c>
      <c r="N13" s="29" t="s">
        <v>75</v>
      </c>
    </row>
    <row r="14" spans="1:14" ht="12.75">
      <c r="A14" s="47">
        <v>6</v>
      </c>
      <c r="B14" s="30" t="s">
        <v>118</v>
      </c>
      <c r="C14" s="29" t="s">
        <v>4</v>
      </c>
      <c r="D14" s="98" t="s">
        <v>124</v>
      </c>
      <c r="E14" s="29">
        <v>37</v>
      </c>
      <c r="F14" s="47">
        <v>122</v>
      </c>
      <c r="G14" s="47">
        <v>180</v>
      </c>
      <c r="H14" s="47">
        <v>126</v>
      </c>
      <c r="I14" s="47"/>
      <c r="J14" s="47"/>
      <c r="K14" s="47">
        <f t="shared" si="0"/>
        <v>428</v>
      </c>
      <c r="L14" s="48">
        <f t="shared" si="1"/>
        <v>6</v>
      </c>
      <c r="M14" s="50"/>
      <c r="N14" s="29" t="s">
        <v>17</v>
      </c>
    </row>
    <row r="15" spans="1:14" ht="12.75">
      <c r="A15" s="47">
        <v>7</v>
      </c>
      <c r="B15" s="27" t="s">
        <v>120</v>
      </c>
      <c r="C15" s="29" t="s">
        <v>4</v>
      </c>
      <c r="D15" s="29" t="s">
        <v>122</v>
      </c>
      <c r="E15" s="29">
        <v>35</v>
      </c>
      <c r="F15" s="47">
        <v>180</v>
      </c>
      <c r="G15" s="47">
        <v>95</v>
      </c>
      <c r="H15" s="47">
        <v>115</v>
      </c>
      <c r="I15" s="47"/>
      <c r="J15" s="47"/>
      <c r="K15" s="47">
        <f t="shared" si="0"/>
        <v>390</v>
      </c>
      <c r="L15" s="48">
        <f t="shared" si="1"/>
        <v>7</v>
      </c>
      <c r="M15" s="50"/>
      <c r="N15" s="29" t="s">
        <v>75</v>
      </c>
    </row>
    <row r="16" spans="1:14" ht="12.75">
      <c r="A16" s="47">
        <v>8</v>
      </c>
      <c r="B16" s="93" t="s">
        <v>85</v>
      </c>
      <c r="C16" s="29" t="s">
        <v>1</v>
      </c>
      <c r="D16" s="96" t="s">
        <v>86</v>
      </c>
      <c r="E16" s="29">
        <v>10</v>
      </c>
      <c r="F16" s="47">
        <v>180</v>
      </c>
      <c r="G16" s="47">
        <v>104</v>
      </c>
      <c r="H16" s="47">
        <v>99</v>
      </c>
      <c r="I16" s="47"/>
      <c r="J16" s="47"/>
      <c r="K16" s="47">
        <f t="shared" si="0"/>
        <v>383</v>
      </c>
      <c r="L16" s="48">
        <f t="shared" si="1"/>
        <v>8</v>
      </c>
      <c r="M16" s="50">
        <f>ROUND(((K16/$K$9)+((LOG(COUNTIF(K$9:K$44,"&gt;0"))-LOG(L16))/10))*100,0)</f>
        <v>53</v>
      </c>
      <c r="N16" s="29" t="s">
        <v>75</v>
      </c>
    </row>
    <row r="17" spans="1:14" ht="12.75">
      <c r="A17" s="47">
        <v>9</v>
      </c>
      <c r="B17" s="27" t="s">
        <v>147</v>
      </c>
      <c r="C17" s="29" t="s">
        <v>4</v>
      </c>
      <c r="D17" s="29" t="s">
        <v>148</v>
      </c>
      <c r="E17" s="13">
        <v>48</v>
      </c>
      <c r="F17" s="47">
        <v>76</v>
      </c>
      <c r="G17" s="47">
        <v>116</v>
      </c>
      <c r="H17" s="47">
        <v>180</v>
      </c>
      <c r="I17" s="47"/>
      <c r="J17" s="47"/>
      <c r="K17" s="47">
        <f t="shared" si="0"/>
        <v>372</v>
      </c>
      <c r="L17" s="48">
        <f t="shared" si="1"/>
        <v>9</v>
      </c>
      <c r="M17" s="50"/>
      <c r="N17" s="29" t="s">
        <v>75</v>
      </c>
    </row>
    <row r="18" spans="1:14" ht="12.75">
      <c r="A18" s="47">
        <v>10</v>
      </c>
      <c r="B18" s="27" t="s">
        <v>145</v>
      </c>
      <c r="C18" s="29" t="s">
        <v>4</v>
      </c>
      <c r="D18" s="29" t="s">
        <v>146</v>
      </c>
      <c r="E18" s="13">
        <v>47</v>
      </c>
      <c r="F18" s="47">
        <v>180</v>
      </c>
      <c r="G18" s="47">
        <v>0</v>
      </c>
      <c r="H18" s="47">
        <v>180</v>
      </c>
      <c r="I18" s="47"/>
      <c r="J18" s="47"/>
      <c r="K18" s="47">
        <f t="shared" si="0"/>
        <v>360</v>
      </c>
      <c r="L18" s="48">
        <f t="shared" si="1"/>
        <v>10</v>
      </c>
      <c r="M18" s="50"/>
      <c r="N18" s="29" t="s">
        <v>75</v>
      </c>
    </row>
    <row r="19" spans="1:14" ht="12.75">
      <c r="A19" s="47">
        <v>11</v>
      </c>
      <c r="B19" s="30" t="s">
        <v>142</v>
      </c>
      <c r="C19" s="29" t="s">
        <v>88</v>
      </c>
      <c r="D19" s="29" t="s">
        <v>138</v>
      </c>
      <c r="E19" s="29">
        <v>13</v>
      </c>
      <c r="F19" s="47">
        <v>103</v>
      </c>
      <c r="G19" s="47">
        <v>180</v>
      </c>
      <c r="H19" s="47">
        <v>58</v>
      </c>
      <c r="I19" s="47"/>
      <c r="J19" s="47"/>
      <c r="K19" s="47">
        <f t="shared" si="0"/>
        <v>341</v>
      </c>
      <c r="L19" s="48">
        <f t="shared" si="1"/>
        <v>11</v>
      </c>
      <c r="M19" s="50">
        <f>ROUND(((K19/$K$9)+((LOG(COUNTIF(K$9:K$44,"&gt;0"))-LOG(L19))/10))*100,0)</f>
        <v>46</v>
      </c>
      <c r="N19" s="29" t="s">
        <v>17</v>
      </c>
    </row>
    <row r="20" spans="1:14" ht="12.75">
      <c r="A20" s="47">
        <v>12</v>
      </c>
      <c r="B20" s="30" t="s">
        <v>163</v>
      </c>
      <c r="C20" s="29" t="s">
        <v>88</v>
      </c>
      <c r="D20" s="29" t="s">
        <v>136</v>
      </c>
      <c r="E20" s="29">
        <v>15</v>
      </c>
      <c r="F20" s="47">
        <v>136</v>
      </c>
      <c r="G20" s="47">
        <v>121</v>
      </c>
      <c r="H20" s="47">
        <v>83</v>
      </c>
      <c r="I20" s="47"/>
      <c r="J20" s="47"/>
      <c r="K20" s="47">
        <f t="shared" si="0"/>
        <v>340</v>
      </c>
      <c r="L20" s="48">
        <f t="shared" si="1"/>
        <v>12</v>
      </c>
      <c r="M20" s="50">
        <f>ROUND(((K20/$K$9)+((LOG(COUNTIF(K$9:K$44,"&gt;0"))-LOG(L20))/10))*100,0)</f>
        <v>46</v>
      </c>
      <c r="N20" s="29" t="s">
        <v>17</v>
      </c>
    </row>
    <row r="21" spans="1:14" ht="12.75">
      <c r="A21" s="47">
        <v>13</v>
      </c>
      <c r="B21" s="27" t="s">
        <v>107</v>
      </c>
      <c r="C21" s="29" t="s">
        <v>4</v>
      </c>
      <c r="D21" s="29" t="s">
        <v>114</v>
      </c>
      <c r="E21" s="29">
        <v>30</v>
      </c>
      <c r="F21" s="47">
        <v>110</v>
      </c>
      <c r="G21" s="47">
        <v>80</v>
      </c>
      <c r="H21" s="47">
        <v>113</v>
      </c>
      <c r="I21" s="47"/>
      <c r="J21" s="47"/>
      <c r="K21" s="47">
        <f t="shared" si="0"/>
        <v>303</v>
      </c>
      <c r="L21" s="48">
        <f t="shared" si="1"/>
        <v>13</v>
      </c>
      <c r="M21" s="50"/>
      <c r="N21" s="29" t="s">
        <v>17</v>
      </c>
    </row>
    <row r="22" spans="1:14" ht="12.75">
      <c r="A22" s="47">
        <v>14</v>
      </c>
      <c r="B22" s="27" t="s">
        <v>101</v>
      </c>
      <c r="C22" s="29" t="s">
        <v>31</v>
      </c>
      <c r="D22" s="29" t="s">
        <v>103</v>
      </c>
      <c r="E22" s="29">
        <v>26</v>
      </c>
      <c r="F22" s="47">
        <v>87</v>
      </c>
      <c r="G22" s="47">
        <v>90</v>
      </c>
      <c r="H22" s="47">
        <v>116</v>
      </c>
      <c r="I22" s="47"/>
      <c r="J22" s="47"/>
      <c r="K22" s="47">
        <f t="shared" si="0"/>
        <v>293</v>
      </c>
      <c r="L22" s="48">
        <f t="shared" si="1"/>
        <v>14</v>
      </c>
      <c r="M22" s="50"/>
      <c r="N22" s="29" t="s">
        <v>17</v>
      </c>
    </row>
    <row r="23" spans="1:14" ht="12.75">
      <c r="A23" s="47">
        <v>15</v>
      </c>
      <c r="B23" s="27" t="s">
        <v>78</v>
      </c>
      <c r="C23" s="29" t="s">
        <v>31</v>
      </c>
      <c r="D23" s="29" t="s">
        <v>79</v>
      </c>
      <c r="E23" s="29">
        <v>4</v>
      </c>
      <c r="F23" s="47">
        <v>79</v>
      </c>
      <c r="G23" s="47">
        <v>101</v>
      </c>
      <c r="H23" s="47">
        <v>98</v>
      </c>
      <c r="I23" s="47"/>
      <c r="J23" s="47"/>
      <c r="K23" s="47">
        <f t="shared" si="0"/>
        <v>278</v>
      </c>
      <c r="L23" s="48">
        <f t="shared" si="1"/>
        <v>15</v>
      </c>
      <c r="M23" s="50">
        <f>ROUND(((K23/$K$9)+((LOG(COUNTIF(K$9:K$44,"&gt;0"))-LOG(L23))/10))*100,0)</f>
        <v>37</v>
      </c>
      <c r="N23" s="29" t="s">
        <v>17</v>
      </c>
    </row>
    <row r="24" spans="1:14" ht="12.75">
      <c r="A24" s="47">
        <v>16</v>
      </c>
      <c r="B24" s="27" t="s">
        <v>119</v>
      </c>
      <c r="C24" s="29" t="s">
        <v>4</v>
      </c>
      <c r="D24" s="29" t="s">
        <v>46</v>
      </c>
      <c r="E24" s="29">
        <v>34</v>
      </c>
      <c r="F24" s="47">
        <v>76</v>
      </c>
      <c r="G24" s="47">
        <v>0</v>
      </c>
      <c r="H24" s="47">
        <v>180</v>
      </c>
      <c r="I24" s="47"/>
      <c r="J24" s="47"/>
      <c r="K24" s="47">
        <f t="shared" si="0"/>
        <v>256</v>
      </c>
      <c r="L24" s="48">
        <f t="shared" si="1"/>
        <v>16</v>
      </c>
      <c r="M24" s="50"/>
      <c r="N24" s="29" t="s">
        <v>75</v>
      </c>
    </row>
    <row r="25" spans="1:14" ht="12.75">
      <c r="A25" s="47">
        <v>17</v>
      </c>
      <c r="B25" s="27" t="s">
        <v>104</v>
      </c>
      <c r="C25" s="29" t="s">
        <v>4</v>
      </c>
      <c r="D25" s="29" t="s">
        <v>111</v>
      </c>
      <c r="E25" s="29">
        <v>27</v>
      </c>
      <c r="F25" s="47">
        <v>85</v>
      </c>
      <c r="G25" s="47">
        <v>81</v>
      </c>
      <c r="H25" s="47">
        <v>76</v>
      </c>
      <c r="I25" s="47"/>
      <c r="J25" s="47"/>
      <c r="K25" s="47">
        <f t="shared" si="0"/>
        <v>242</v>
      </c>
      <c r="L25" s="48">
        <f t="shared" si="1"/>
        <v>17</v>
      </c>
      <c r="M25" s="50"/>
      <c r="N25" s="29" t="s">
        <v>17</v>
      </c>
    </row>
    <row r="26" spans="1:14" ht="12.75">
      <c r="A26" s="47">
        <v>18</v>
      </c>
      <c r="B26" s="27" t="s">
        <v>109</v>
      </c>
      <c r="C26" s="29" t="s">
        <v>4</v>
      </c>
      <c r="D26" s="29" t="s">
        <v>116</v>
      </c>
      <c r="E26" s="29">
        <v>32</v>
      </c>
      <c r="F26" s="47">
        <v>68</v>
      </c>
      <c r="G26" s="47">
        <v>101</v>
      </c>
      <c r="H26" s="47">
        <v>55</v>
      </c>
      <c r="I26" s="47"/>
      <c r="J26" s="47"/>
      <c r="K26" s="47">
        <f t="shared" si="0"/>
        <v>224</v>
      </c>
      <c r="L26" s="48">
        <f t="shared" si="1"/>
        <v>18</v>
      </c>
      <c r="M26" s="50"/>
      <c r="N26" s="29" t="s">
        <v>17</v>
      </c>
    </row>
    <row r="27" spans="1:14" ht="12.75">
      <c r="A27" s="47">
        <v>19</v>
      </c>
      <c r="B27" s="27" t="s">
        <v>73</v>
      </c>
      <c r="C27" s="29" t="s">
        <v>31</v>
      </c>
      <c r="D27" s="29" t="s">
        <v>74</v>
      </c>
      <c r="E27" s="29">
        <v>1</v>
      </c>
      <c r="F27" s="47">
        <v>108</v>
      </c>
      <c r="G27" s="47">
        <v>0</v>
      </c>
      <c r="H27" s="47">
        <v>104</v>
      </c>
      <c r="I27" s="47"/>
      <c r="J27" s="47"/>
      <c r="K27" s="47">
        <f t="shared" si="0"/>
        <v>212</v>
      </c>
      <c r="L27" s="48">
        <f t="shared" si="1"/>
        <v>19</v>
      </c>
      <c r="M27" s="50">
        <f>ROUND(((K27/$K$9)+((LOG(COUNTIF(K$9:K$44,"&gt;0"))-LOG(L27))/10))*100,0)</f>
        <v>28</v>
      </c>
      <c r="N27" s="29" t="s">
        <v>75</v>
      </c>
    </row>
    <row r="28" spans="1:14" ht="12.75">
      <c r="A28" s="47">
        <v>20</v>
      </c>
      <c r="B28" s="93" t="s">
        <v>141</v>
      </c>
      <c r="C28" s="29" t="s">
        <v>88</v>
      </c>
      <c r="D28" s="96" t="s">
        <v>137</v>
      </c>
      <c r="E28" s="29">
        <v>11</v>
      </c>
      <c r="F28" s="47">
        <v>75</v>
      </c>
      <c r="G28" s="47">
        <v>0</v>
      </c>
      <c r="H28" s="47">
        <v>113</v>
      </c>
      <c r="I28" s="47"/>
      <c r="J28" s="47"/>
      <c r="K28" s="47">
        <f t="shared" si="0"/>
        <v>188</v>
      </c>
      <c r="L28" s="48">
        <f t="shared" si="1"/>
        <v>20</v>
      </c>
      <c r="M28" s="50">
        <f>ROUND(((K28/$K$9)+((LOG(COUNTIF(K$9:K$44,"&gt;0"))-LOG(L28))/10))*100,0)</f>
        <v>25</v>
      </c>
      <c r="N28" s="29" t="s">
        <v>17</v>
      </c>
    </row>
    <row r="29" spans="1:14" ht="12.75">
      <c r="A29" s="47">
        <v>21</v>
      </c>
      <c r="B29" s="27" t="s">
        <v>108</v>
      </c>
      <c r="C29" s="29" t="s">
        <v>4</v>
      </c>
      <c r="D29" s="29" t="s">
        <v>115</v>
      </c>
      <c r="E29" s="29">
        <v>31</v>
      </c>
      <c r="F29" s="47">
        <v>60</v>
      </c>
      <c r="G29" s="47">
        <v>120</v>
      </c>
      <c r="H29" s="47">
        <v>0</v>
      </c>
      <c r="I29" s="47"/>
      <c r="J29" s="47"/>
      <c r="K29" s="47">
        <f t="shared" si="0"/>
        <v>180</v>
      </c>
      <c r="L29" s="48">
        <f t="shared" si="1"/>
        <v>21</v>
      </c>
      <c r="M29" s="50"/>
      <c r="N29" s="29" t="s">
        <v>17</v>
      </c>
    </row>
    <row r="30" spans="1:14" ht="12.75">
      <c r="A30" s="47">
        <v>22</v>
      </c>
      <c r="B30" s="27" t="s">
        <v>105</v>
      </c>
      <c r="C30" s="29" t="s">
        <v>4</v>
      </c>
      <c r="D30" s="29" t="s">
        <v>112</v>
      </c>
      <c r="E30" s="29">
        <v>28</v>
      </c>
      <c r="F30" s="47">
        <v>76</v>
      </c>
      <c r="G30" s="47">
        <v>0</v>
      </c>
      <c r="H30" s="47">
        <v>102</v>
      </c>
      <c r="I30" s="47"/>
      <c r="J30" s="47"/>
      <c r="K30" s="47">
        <f t="shared" si="0"/>
        <v>178</v>
      </c>
      <c r="L30" s="48">
        <f t="shared" si="1"/>
        <v>22</v>
      </c>
      <c r="M30" s="50"/>
      <c r="N30" s="29" t="s">
        <v>17</v>
      </c>
    </row>
    <row r="31" spans="1:14" ht="12.75">
      <c r="A31" s="47">
        <v>23</v>
      </c>
      <c r="B31" s="27" t="s">
        <v>106</v>
      </c>
      <c r="C31" s="29" t="s">
        <v>4</v>
      </c>
      <c r="D31" s="29" t="s">
        <v>113</v>
      </c>
      <c r="E31" s="29">
        <v>29</v>
      </c>
      <c r="F31" s="47">
        <v>98</v>
      </c>
      <c r="G31" s="47">
        <v>0</v>
      </c>
      <c r="H31" s="47">
        <v>68</v>
      </c>
      <c r="I31" s="47"/>
      <c r="J31" s="47"/>
      <c r="K31" s="47">
        <f t="shared" si="0"/>
        <v>166</v>
      </c>
      <c r="L31" s="48">
        <f t="shared" si="1"/>
        <v>23</v>
      </c>
      <c r="M31" s="50"/>
      <c r="N31" s="29" t="s">
        <v>17</v>
      </c>
    </row>
    <row r="32" spans="1:14" ht="12.75">
      <c r="A32" s="47">
        <v>24</v>
      </c>
      <c r="B32" s="27" t="s">
        <v>99</v>
      </c>
      <c r="C32" s="29" t="s">
        <v>31</v>
      </c>
      <c r="D32" s="29" t="s">
        <v>102</v>
      </c>
      <c r="E32" s="29">
        <v>24</v>
      </c>
      <c r="F32" s="47">
        <v>0</v>
      </c>
      <c r="G32" s="47">
        <v>84</v>
      </c>
      <c r="H32" s="47">
        <v>78</v>
      </c>
      <c r="I32" s="47"/>
      <c r="J32" s="47"/>
      <c r="K32" s="47">
        <f t="shared" si="0"/>
        <v>162</v>
      </c>
      <c r="L32" s="48">
        <f t="shared" si="1"/>
        <v>24</v>
      </c>
      <c r="M32" s="50"/>
      <c r="N32" s="29" t="s">
        <v>17</v>
      </c>
    </row>
    <row r="33" spans="1:14" ht="12.75">
      <c r="A33" s="47">
        <v>25</v>
      </c>
      <c r="B33" s="27" t="s">
        <v>100</v>
      </c>
      <c r="C33" s="29" t="s">
        <v>31</v>
      </c>
      <c r="D33" s="29" t="s">
        <v>58</v>
      </c>
      <c r="E33" s="29">
        <v>25</v>
      </c>
      <c r="F33" s="47">
        <v>0</v>
      </c>
      <c r="G33" s="47">
        <v>96</v>
      </c>
      <c r="H33" s="47">
        <v>65</v>
      </c>
      <c r="I33" s="47"/>
      <c r="J33" s="47"/>
      <c r="K33" s="47">
        <f t="shared" si="0"/>
        <v>161</v>
      </c>
      <c r="L33" s="48">
        <f t="shared" si="1"/>
        <v>25</v>
      </c>
      <c r="M33" s="50"/>
      <c r="N33" s="29" t="s">
        <v>17</v>
      </c>
    </row>
    <row r="34" spans="1:14" ht="12.75">
      <c r="A34" s="47">
        <v>26</v>
      </c>
      <c r="B34" s="27" t="s">
        <v>94</v>
      </c>
      <c r="C34" s="29" t="s">
        <v>45</v>
      </c>
      <c r="D34" s="29" t="s">
        <v>98</v>
      </c>
      <c r="E34" s="29">
        <v>23</v>
      </c>
      <c r="F34" s="47">
        <v>0</v>
      </c>
      <c r="G34" s="47">
        <v>0</v>
      </c>
      <c r="H34" s="47">
        <v>146</v>
      </c>
      <c r="I34" s="47"/>
      <c r="J34" s="47"/>
      <c r="K34" s="47">
        <f t="shared" si="0"/>
        <v>146</v>
      </c>
      <c r="L34" s="48">
        <f t="shared" si="1"/>
        <v>26</v>
      </c>
      <c r="M34" s="50">
        <f aca="true" t="shared" si="2" ref="M34:M39">ROUND(((K34/$K$9)+((LOG(COUNTIF(K$9:K$44,"&gt;0"))-LOG(L34))/10))*100,0)</f>
        <v>19</v>
      </c>
      <c r="N34" s="29" t="s">
        <v>17</v>
      </c>
    </row>
    <row r="35" spans="1:14" ht="12.75">
      <c r="A35" s="47">
        <v>27</v>
      </c>
      <c r="B35" s="27" t="s">
        <v>80</v>
      </c>
      <c r="C35" s="29" t="s">
        <v>31</v>
      </c>
      <c r="D35" s="29" t="s">
        <v>81</v>
      </c>
      <c r="E35" s="29">
        <v>5</v>
      </c>
      <c r="F35" s="47">
        <v>65</v>
      </c>
      <c r="G35" s="47">
        <v>48</v>
      </c>
      <c r="H35" s="47"/>
      <c r="I35" s="47"/>
      <c r="J35" s="47"/>
      <c r="K35" s="47">
        <f t="shared" si="0"/>
        <v>113</v>
      </c>
      <c r="L35" s="48">
        <f t="shared" si="1"/>
        <v>27</v>
      </c>
      <c r="M35" s="50">
        <f t="shared" si="2"/>
        <v>15</v>
      </c>
      <c r="N35" s="29" t="s">
        <v>17</v>
      </c>
    </row>
    <row r="36" spans="1:14" ht="12.75">
      <c r="A36" s="47">
        <v>28</v>
      </c>
      <c r="B36" s="27" t="s">
        <v>52</v>
      </c>
      <c r="C36" s="29" t="s">
        <v>45</v>
      </c>
      <c r="D36" s="29" t="s">
        <v>55</v>
      </c>
      <c r="E36" s="29">
        <v>20</v>
      </c>
      <c r="F36" s="47">
        <v>95</v>
      </c>
      <c r="G36" s="47">
        <v>0</v>
      </c>
      <c r="H36" s="47">
        <v>0</v>
      </c>
      <c r="I36" s="47"/>
      <c r="J36" s="47"/>
      <c r="K36" s="47">
        <f t="shared" si="0"/>
        <v>95</v>
      </c>
      <c r="L36" s="48">
        <f t="shared" si="1"/>
        <v>28</v>
      </c>
      <c r="M36" s="50">
        <f t="shared" si="2"/>
        <v>12</v>
      </c>
      <c r="N36" s="29" t="s">
        <v>17</v>
      </c>
    </row>
    <row r="37" spans="1:14" ht="12.75">
      <c r="A37" s="47">
        <v>29</v>
      </c>
      <c r="B37" s="30" t="s">
        <v>93</v>
      </c>
      <c r="C37" s="29" t="s">
        <v>45</v>
      </c>
      <c r="D37" s="99" t="s">
        <v>97</v>
      </c>
      <c r="E37" s="29">
        <v>19</v>
      </c>
      <c r="F37" s="47">
        <v>0</v>
      </c>
      <c r="G37" s="47">
        <v>82</v>
      </c>
      <c r="H37" s="47"/>
      <c r="I37" s="47"/>
      <c r="J37" s="47"/>
      <c r="K37" s="47">
        <f t="shared" si="0"/>
        <v>82</v>
      </c>
      <c r="L37" s="48">
        <f t="shared" si="1"/>
        <v>29</v>
      </c>
      <c r="M37" s="50">
        <f t="shared" si="2"/>
        <v>10</v>
      </c>
      <c r="N37" s="29" t="s">
        <v>75</v>
      </c>
    </row>
    <row r="38" spans="1:14" ht="12.75">
      <c r="A38" s="47">
        <v>30</v>
      </c>
      <c r="B38" s="93" t="s">
        <v>167</v>
      </c>
      <c r="C38" s="29" t="s">
        <v>31</v>
      </c>
      <c r="D38" s="96" t="s">
        <v>155</v>
      </c>
      <c r="E38" s="29">
        <v>6</v>
      </c>
      <c r="F38" s="47">
        <v>76</v>
      </c>
      <c r="G38" s="47">
        <v>0</v>
      </c>
      <c r="H38" s="47"/>
      <c r="I38" s="47"/>
      <c r="J38" s="47"/>
      <c r="K38" s="47">
        <f t="shared" si="0"/>
        <v>76</v>
      </c>
      <c r="L38" s="48">
        <f t="shared" si="1"/>
        <v>30</v>
      </c>
      <c r="M38" s="50">
        <f t="shared" si="2"/>
        <v>10</v>
      </c>
      <c r="N38" s="29" t="s">
        <v>17</v>
      </c>
    </row>
    <row r="39" spans="1:14" ht="12.75">
      <c r="A39" s="47">
        <v>31</v>
      </c>
      <c r="B39" s="27" t="s">
        <v>54</v>
      </c>
      <c r="C39" s="29" t="s">
        <v>45</v>
      </c>
      <c r="D39" s="29" t="s">
        <v>57</v>
      </c>
      <c r="E39" s="29">
        <v>22</v>
      </c>
      <c r="F39" s="47">
        <v>69</v>
      </c>
      <c r="G39" s="47">
        <v>0</v>
      </c>
      <c r="H39" s="47"/>
      <c r="I39" s="47"/>
      <c r="J39" s="47"/>
      <c r="K39" s="47">
        <f t="shared" si="0"/>
        <v>69</v>
      </c>
      <c r="L39" s="48">
        <f t="shared" si="1"/>
        <v>31</v>
      </c>
      <c r="M39" s="50">
        <f t="shared" si="2"/>
        <v>9</v>
      </c>
      <c r="N39" s="29" t="s">
        <v>17</v>
      </c>
    </row>
    <row r="40" spans="1:14" ht="12.75">
      <c r="A40" s="47">
        <v>32</v>
      </c>
      <c r="B40" s="27" t="s">
        <v>110</v>
      </c>
      <c r="C40" s="29" t="s">
        <v>4</v>
      </c>
      <c r="D40" s="29" t="s">
        <v>117</v>
      </c>
      <c r="E40" s="29">
        <v>33</v>
      </c>
      <c r="F40" s="47">
        <v>0</v>
      </c>
      <c r="G40" s="47">
        <v>0</v>
      </c>
      <c r="H40" s="47">
        <v>57</v>
      </c>
      <c r="I40" s="47"/>
      <c r="J40" s="47"/>
      <c r="K40" s="47">
        <f t="shared" si="0"/>
        <v>57</v>
      </c>
      <c r="L40" s="48">
        <f t="shared" si="1"/>
        <v>32</v>
      </c>
      <c r="M40" s="50"/>
      <c r="N40" s="29" t="s">
        <v>17</v>
      </c>
    </row>
    <row r="41" spans="1:14" ht="12.75">
      <c r="A41" s="47">
        <v>33</v>
      </c>
      <c r="B41" s="93" t="s">
        <v>169</v>
      </c>
      <c r="C41" s="29" t="s">
        <v>31</v>
      </c>
      <c r="D41" s="96" t="s">
        <v>157</v>
      </c>
      <c r="E41" s="29">
        <v>8</v>
      </c>
      <c r="F41" s="47">
        <v>0</v>
      </c>
      <c r="G41" s="47">
        <v>0</v>
      </c>
      <c r="H41" s="47"/>
      <c r="I41" s="47"/>
      <c r="J41" s="47"/>
      <c r="K41" s="47">
        <f t="shared" si="0"/>
        <v>0</v>
      </c>
      <c r="L41" s="48">
        <f t="shared" si="1"/>
        <v>33</v>
      </c>
      <c r="M41" s="50">
        <f>ROUND(((K41/$K$9)+((LOG(COUNTIF(K$9:K$44,"&gt;0"))-LOG(L41))/10))*100,0)</f>
        <v>0</v>
      </c>
      <c r="N41" s="29" t="s">
        <v>17</v>
      </c>
    </row>
    <row r="42" spans="1:14" ht="12.75">
      <c r="A42" s="47">
        <v>34</v>
      </c>
      <c r="B42" s="93" t="s">
        <v>168</v>
      </c>
      <c r="C42" s="29" t="s">
        <v>31</v>
      </c>
      <c r="D42" s="96" t="s">
        <v>158</v>
      </c>
      <c r="E42" s="29">
        <v>9</v>
      </c>
      <c r="F42" s="47">
        <v>0</v>
      </c>
      <c r="G42" s="47"/>
      <c r="H42" s="47"/>
      <c r="I42" s="47"/>
      <c r="J42" s="47"/>
      <c r="K42" s="47">
        <f t="shared" si="0"/>
        <v>0</v>
      </c>
      <c r="L42" s="48">
        <f t="shared" si="1"/>
        <v>33</v>
      </c>
      <c r="M42" s="50">
        <f>ROUND(((K42/$K$9)+((LOG(COUNTIF(K$9:K$44,"&gt;0"))-LOG(L42))/10))*100,0)</f>
        <v>0</v>
      </c>
      <c r="N42" s="29" t="s">
        <v>17</v>
      </c>
    </row>
    <row r="43" spans="1:14" ht="12.75">
      <c r="A43" s="47">
        <v>35</v>
      </c>
      <c r="B43" s="30" t="s">
        <v>90</v>
      </c>
      <c r="C43" s="29" t="s">
        <v>88</v>
      </c>
      <c r="D43" s="29" t="s">
        <v>140</v>
      </c>
      <c r="E43" s="29">
        <v>14</v>
      </c>
      <c r="F43" s="47"/>
      <c r="G43" s="47"/>
      <c r="H43" s="47"/>
      <c r="I43" s="47"/>
      <c r="J43" s="47"/>
      <c r="K43" s="47">
        <f t="shared" si="0"/>
        <v>0</v>
      </c>
      <c r="L43" s="48">
        <f t="shared" si="1"/>
        <v>33</v>
      </c>
      <c r="M43" s="50">
        <f>ROUND(((K43/$K$9)+((LOG(COUNTIF(K$9:K$44,"&gt;0"))-LOG(L43))/10))*100,0)</f>
        <v>0</v>
      </c>
      <c r="N43" s="29" t="s">
        <v>17</v>
      </c>
    </row>
    <row r="44" spans="1:14" ht="12.75">
      <c r="A44" s="47">
        <v>36</v>
      </c>
      <c r="B44" s="27" t="s">
        <v>130</v>
      </c>
      <c r="C44" s="29" t="s">
        <v>4</v>
      </c>
      <c r="D44" s="29" t="s">
        <v>127</v>
      </c>
      <c r="E44" s="29">
        <v>45</v>
      </c>
      <c r="F44" s="47">
        <v>0</v>
      </c>
      <c r="G44" s="47">
        <v>0</v>
      </c>
      <c r="H44" s="47"/>
      <c r="I44" s="47"/>
      <c r="J44" s="47"/>
      <c r="K44" s="47">
        <f t="shared" si="0"/>
        <v>0</v>
      </c>
      <c r="L44" s="48">
        <f t="shared" si="1"/>
        <v>33</v>
      </c>
      <c r="M44" s="50"/>
      <c r="N44" s="29" t="s">
        <v>17</v>
      </c>
    </row>
    <row r="46" spans="1:3" ht="12.75">
      <c r="A46" s="5" t="s">
        <v>72</v>
      </c>
      <c r="C46" s="9" t="s">
        <v>27</v>
      </c>
    </row>
    <row r="48" spans="1:3" ht="12.75">
      <c r="A48" s="7" t="s">
        <v>16</v>
      </c>
      <c r="C48" s="24" t="s">
        <v>154</v>
      </c>
    </row>
    <row r="49" ht="12.75">
      <c r="C49" s="35" t="s">
        <v>153</v>
      </c>
    </row>
    <row r="50" ht="12.75">
      <c r="C50" s="35" t="s">
        <v>36</v>
      </c>
    </row>
  </sheetData>
  <sheetProtection/>
  <printOptions horizontalCentered="1"/>
  <pageMargins left="0.5511811023622047" right="0.3937007874015748" top="0.5118110236220472" bottom="0.4724409448818898" header="0.5118110236220472" footer="0.5118110236220472"/>
  <pageSetup fitToHeight="1" fitToWidth="1" horizontalDpi="300" verticalDpi="3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11"/>
    <pageSetUpPr fitToPage="1"/>
  </sheetPr>
  <dimension ref="A1:V4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12.00390625" style="0" customWidth="1"/>
    <col min="4" max="4" width="13.7109375" style="0" customWidth="1"/>
    <col min="5" max="5" width="8.57421875" style="0" customWidth="1"/>
    <col min="6" max="8" width="7.8515625" style="0" customWidth="1"/>
    <col min="9" max="9" width="6.57421875" style="0" hidden="1" customWidth="1"/>
    <col min="10" max="10" width="5.140625" style="0" hidden="1" customWidth="1"/>
    <col min="11" max="11" width="7.8515625" style="0" customWidth="1"/>
    <col min="14" max="14" width="27.8515625" style="22" customWidth="1"/>
  </cols>
  <sheetData>
    <row r="1" spans="1:15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  <c r="L1" s="2"/>
      <c r="N1" s="2"/>
      <c r="O1" s="22"/>
    </row>
    <row r="2" spans="1:15" ht="12.75">
      <c r="A2" s="4"/>
      <c r="C2" s="3" t="s">
        <v>70</v>
      </c>
      <c r="D2" s="3"/>
      <c r="E2" s="3"/>
      <c r="F2" s="2"/>
      <c r="G2" s="2"/>
      <c r="H2" s="2"/>
      <c r="I2" s="2"/>
      <c r="J2" s="2"/>
      <c r="K2" s="2"/>
      <c r="L2" s="2"/>
      <c r="N2" s="2"/>
      <c r="O2" s="22"/>
    </row>
    <row r="3" spans="1:15" ht="12.75">
      <c r="A3" s="4"/>
      <c r="C3" s="40" t="s">
        <v>71</v>
      </c>
      <c r="D3" s="1"/>
      <c r="F3" s="39" t="s">
        <v>32</v>
      </c>
      <c r="G3" s="2">
        <v>22</v>
      </c>
      <c r="H3" s="39" t="s">
        <v>34</v>
      </c>
      <c r="I3" s="2"/>
      <c r="J3" s="2"/>
      <c r="K3" s="2"/>
      <c r="L3" s="2"/>
      <c r="N3" s="2"/>
      <c r="O3" s="22"/>
    </row>
    <row r="4" spans="1:15" ht="12.75">
      <c r="A4" s="4"/>
      <c r="C4" s="1" t="s">
        <v>3</v>
      </c>
      <c r="D4" s="1"/>
      <c r="F4" s="39" t="s">
        <v>33</v>
      </c>
      <c r="G4" s="2">
        <v>2.3</v>
      </c>
      <c r="H4" s="39" t="s">
        <v>35</v>
      </c>
      <c r="I4" s="2"/>
      <c r="J4" s="2"/>
      <c r="K4" s="2"/>
      <c r="L4" s="2"/>
      <c r="N4" s="2"/>
      <c r="O4" s="22"/>
    </row>
    <row r="5" spans="1:15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N5" s="2"/>
      <c r="O5" s="22"/>
    </row>
    <row r="6" spans="1:12" ht="15.75">
      <c r="A6" s="4"/>
      <c r="C6" s="51" t="s">
        <v>9</v>
      </c>
      <c r="D6" s="28" t="s">
        <v>17</v>
      </c>
      <c r="E6" s="1"/>
      <c r="F6" s="2"/>
      <c r="G6" s="2"/>
      <c r="H6" s="2"/>
      <c r="I6" s="2"/>
      <c r="J6" s="2"/>
      <c r="K6" s="2"/>
      <c r="L6" s="2"/>
    </row>
    <row r="7" spans="1:12" ht="12.75">
      <c r="A7" s="4"/>
      <c r="C7" s="1"/>
      <c r="D7" s="1"/>
      <c r="E7" s="1"/>
      <c r="F7" s="2"/>
      <c r="G7" s="2"/>
      <c r="H7" s="2"/>
      <c r="I7" s="2"/>
      <c r="J7" s="2"/>
      <c r="K7" s="2"/>
      <c r="L7" s="2"/>
    </row>
    <row r="8" spans="1:22" ht="45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14</v>
      </c>
      <c r="H8" s="46" t="s">
        <v>7</v>
      </c>
      <c r="I8" s="46" t="s">
        <v>42</v>
      </c>
      <c r="J8" s="46" t="s">
        <v>43</v>
      </c>
      <c r="K8" s="46" t="s">
        <v>8</v>
      </c>
      <c r="L8" s="46" t="s">
        <v>28</v>
      </c>
      <c r="N8" s="9"/>
      <c r="O8" s="4"/>
      <c r="P8" s="14"/>
      <c r="Q8" s="4"/>
      <c r="R8" s="4"/>
      <c r="S8" s="4"/>
      <c r="T8" s="4"/>
      <c r="U8" s="4"/>
      <c r="V8" s="4"/>
    </row>
    <row r="9" spans="1:22" s="56" customFormat="1" ht="12.75">
      <c r="A9" s="53">
        <v>1</v>
      </c>
      <c r="B9" s="100" t="s">
        <v>142</v>
      </c>
      <c r="C9" s="37" t="s">
        <v>88</v>
      </c>
      <c r="D9" s="37" t="s">
        <v>138</v>
      </c>
      <c r="E9" s="37">
        <v>13</v>
      </c>
      <c r="F9" s="53">
        <v>82</v>
      </c>
      <c r="G9" s="53">
        <v>128</v>
      </c>
      <c r="H9" s="53">
        <v>180</v>
      </c>
      <c r="I9" s="53"/>
      <c r="J9" s="53"/>
      <c r="K9" s="53">
        <f>SUM(F9:J9)</f>
        <v>390</v>
      </c>
      <c r="L9" s="38">
        <f aca="true" t="shared" si="0" ref="L9:L34">RANK(K9,K$9:K$34)</f>
        <v>1</v>
      </c>
      <c r="N9" s="57"/>
      <c r="O9" s="58"/>
      <c r="P9" s="58"/>
      <c r="Q9" s="58"/>
      <c r="R9" s="58"/>
      <c r="S9" s="58"/>
      <c r="T9" s="62"/>
      <c r="U9" s="58"/>
      <c r="V9" s="58"/>
    </row>
    <row r="10" spans="1:22" s="56" customFormat="1" ht="12.75">
      <c r="A10" s="53">
        <v>2</v>
      </c>
      <c r="B10" s="101" t="s">
        <v>108</v>
      </c>
      <c r="C10" s="37" t="s">
        <v>4</v>
      </c>
      <c r="D10" s="37" t="s">
        <v>115</v>
      </c>
      <c r="E10" s="37">
        <v>31</v>
      </c>
      <c r="F10" s="53">
        <v>180</v>
      </c>
      <c r="G10" s="53">
        <v>84</v>
      </c>
      <c r="H10" s="53">
        <v>106</v>
      </c>
      <c r="I10" s="53"/>
      <c r="J10" s="53"/>
      <c r="K10" s="53">
        <f aca="true" t="shared" si="1" ref="K10:K30">SUM(F10:J10)</f>
        <v>370</v>
      </c>
      <c r="L10" s="38">
        <f t="shared" si="0"/>
        <v>2</v>
      </c>
      <c r="N10" s="57"/>
      <c r="O10" s="58"/>
      <c r="P10" s="58"/>
      <c r="Q10" s="58"/>
      <c r="R10" s="58"/>
      <c r="S10" s="58"/>
      <c r="T10" s="62"/>
      <c r="U10" s="58"/>
      <c r="V10" s="58"/>
    </row>
    <row r="11" spans="1:22" s="56" customFormat="1" ht="12.75">
      <c r="A11" s="53">
        <v>3</v>
      </c>
      <c r="B11" s="101" t="s">
        <v>52</v>
      </c>
      <c r="C11" s="37" t="s">
        <v>45</v>
      </c>
      <c r="D11" s="37" t="s">
        <v>55</v>
      </c>
      <c r="E11" s="37">
        <v>20</v>
      </c>
      <c r="F11" s="53">
        <v>90</v>
      </c>
      <c r="G11" s="53">
        <v>135</v>
      </c>
      <c r="H11" s="53">
        <v>144</v>
      </c>
      <c r="I11" s="53"/>
      <c r="J11" s="53"/>
      <c r="K11" s="53">
        <f t="shared" si="1"/>
        <v>369</v>
      </c>
      <c r="L11" s="38">
        <f t="shared" si="0"/>
        <v>3</v>
      </c>
      <c r="N11" s="57"/>
      <c r="O11" s="58"/>
      <c r="P11" s="58"/>
      <c r="Q11" s="58"/>
      <c r="R11" s="58"/>
      <c r="S11" s="58"/>
      <c r="T11" s="62"/>
      <c r="U11" s="58"/>
      <c r="V11" s="58"/>
    </row>
    <row r="12" spans="1:22" ht="12.75">
      <c r="A12" s="47">
        <v>4</v>
      </c>
      <c r="B12" s="30" t="s">
        <v>90</v>
      </c>
      <c r="C12" s="29" t="s">
        <v>88</v>
      </c>
      <c r="D12" s="29" t="s">
        <v>140</v>
      </c>
      <c r="E12" s="29">
        <v>14</v>
      </c>
      <c r="F12" s="47">
        <v>113</v>
      </c>
      <c r="G12" s="47">
        <v>140</v>
      </c>
      <c r="H12" s="47">
        <v>82</v>
      </c>
      <c r="I12" s="47"/>
      <c r="J12" s="47"/>
      <c r="K12" s="47">
        <f t="shared" si="1"/>
        <v>335</v>
      </c>
      <c r="L12" s="48">
        <f t="shared" si="0"/>
        <v>4</v>
      </c>
      <c r="N12" s="21"/>
      <c r="O12" s="4"/>
      <c r="P12" s="4"/>
      <c r="Q12" s="4"/>
      <c r="R12" s="4"/>
      <c r="S12" s="4"/>
      <c r="T12" s="6"/>
      <c r="U12" s="4"/>
      <c r="V12" s="4"/>
    </row>
    <row r="13" spans="1:22" ht="12.75">
      <c r="A13" s="47">
        <v>5</v>
      </c>
      <c r="B13" s="30" t="s">
        <v>163</v>
      </c>
      <c r="C13" s="29" t="s">
        <v>88</v>
      </c>
      <c r="D13" s="29" t="s">
        <v>136</v>
      </c>
      <c r="E13" s="29">
        <v>15</v>
      </c>
      <c r="F13" s="47">
        <v>0</v>
      </c>
      <c r="G13" s="47">
        <v>143</v>
      </c>
      <c r="H13" s="47">
        <v>156</v>
      </c>
      <c r="I13" s="47"/>
      <c r="J13" s="47"/>
      <c r="K13" s="47">
        <f t="shared" si="1"/>
        <v>299</v>
      </c>
      <c r="L13" s="48">
        <f t="shared" si="0"/>
        <v>5</v>
      </c>
      <c r="N13" s="23"/>
      <c r="O13" s="15"/>
      <c r="P13" s="16"/>
      <c r="Q13" s="17"/>
      <c r="R13" s="17"/>
      <c r="S13" s="17"/>
      <c r="T13" s="18"/>
      <c r="U13" s="18"/>
      <c r="V13" s="14"/>
    </row>
    <row r="14" spans="1:22" ht="12.75">
      <c r="A14" s="47">
        <v>6</v>
      </c>
      <c r="B14" s="93" t="s">
        <v>141</v>
      </c>
      <c r="C14" s="29" t="s">
        <v>88</v>
      </c>
      <c r="D14" s="96" t="s">
        <v>137</v>
      </c>
      <c r="E14" s="29">
        <v>11</v>
      </c>
      <c r="F14" s="47">
        <v>98</v>
      </c>
      <c r="G14" s="47">
        <v>180</v>
      </c>
      <c r="H14" s="47">
        <v>0</v>
      </c>
      <c r="I14" s="47"/>
      <c r="J14" s="47"/>
      <c r="K14" s="47">
        <f t="shared" si="1"/>
        <v>278</v>
      </c>
      <c r="L14" s="48">
        <f t="shared" si="0"/>
        <v>6</v>
      </c>
      <c r="N14" s="9"/>
      <c r="O14" s="15"/>
      <c r="P14" s="4"/>
      <c r="Q14" s="4"/>
      <c r="R14" s="4"/>
      <c r="S14" s="4"/>
      <c r="T14" s="4"/>
      <c r="U14" s="4"/>
      <c r="V14" s="4"/>
    </row>
    <row r="15" spans="1:22" ht="12.75">
      <c r="A15" s="47">
        <v>7</v>
      </c>
      <c r="B15" s="27" t="s">
        <v>104</v>
      </c>
      <c r="C15" s="29" t="s">
        <v>4</v>
      </c>
      <c r="D15" s="29" t="s">
        <v>111</v>
      </c>
      <c r="E15" s="29">
        <v>27</v>
      </c>
      <c r="F15" s="47">
        <v>91</v>
      </c>
      <c r="G15" s="47">
        <v>66</v>
      </c>
      <c r="H15" s="47">
        <v>60</v>
      </c>
      <c r="I15" s="47"/>
      <c r="J15" s="47"/>
      <c r="K15" s="47">
        <f t="shared" si="1"/>
        <v>217</v>
      </c>
      <c r="L15" s="48">
        <f t="shared" si="0"/>
        <v>7</v>
      </c>
      <c r="N15" s="21"/>
      <c r="O15" s="4"/>
      <c r="P15" s="4"/>
      <c r="Q15" s="17"/>
      <c r="R15" s="17"/>
      <c r="S15" s="17"/>
      <c r="T15" s="4"/>
      <c r="U15" s="4"/>
      <c r="V15" s="4"/>
    </row>
    <row r="16" spans="1:22" ht="12.75">
      <c r="A16" s="47">
        <v>8</v>
      </c>
      <c r="B16" s="27" t="s">
        <v>105</v>
      </c>
      <c r="C16" s="29" t="s">
        <v>4</v>
      </c>
      <c r="D16" s="29" t="s">
        <v>112</v>
      </c>
      <c r="E16" s="29">
        <v>28</v>
      </c>
      <c r="F16" s="47">
        <v>43</v>
      </c>
      <c r="G16" s="47">
        <v>85</v>
      </c>
      <c r="H16" s="47">
        <v>78</v>
      </c>
      <c r="I16" s="47"/>
      <c r="J16" s="47"/>
      <c r="K16" s="47">
        <f t="shared" si="1"/>
        <v>206</v>
      </c>
      <c r="L16" s="48">
        <f t="shared" si="0"/>
        <v>8</v>
      </c>
      <c r="N16" s="24"/>
      <c r="O16" s="17"/>
      <c r="P16" s="18"/>
      <c r="Q16" s="4"/>
      <c r="R16" s="4"/>
      <c r="S16" s="4"/>
      <c r="T16" s="4"/>
      <c r="U16" s="4"/>
      <c r="V16" s="4"/>
    </row>
    <row r="17" spans="1:22" ht="12.75">
      <c r="A17" s="47">
        <v>9</v>
      </c>
      <c r="B17" s="27" t="s">
        <v>101</v>
      </c>
      <c r="C17" s="29" t="s">
        <v>31</v>
      </c>
      <c r="D17" s="29" t="s">
        <v>103</v>
      </c>
      <c r="E17" s="29">
        <v>26</v>
      </c>
      <c r="F17" s="47"/>
      <c r="G17" s="47">
        <v>79</v>
      </c>
      <c r="H17" s="47">
        <v>115</v>
      </c>
      <c r="I17" s="47"/>
      <c r="J17" s="47"/>
      <c r="K17" s="47">
        <f t="shared" si="1"/>
        <v>194</v>
      </c>
      <c r="L17" s="48">
        <f t="shared" si="0"/>
        <v>9</v>
      </c>
      <c r="N17" s="24"/>
      <c r="O17" s="17"/>
      <c r="P17" s="18"/>
      <c r="Q17" s="4"/>
      <c r="R17" s="4"/>
      <c r="S17" s="4"/>
      <c r="T17" s="4"/>
      <c r="U17" s="4"/>
      <c r="V17" s="4"/>
    </row>
    <row r="18" spans="1:22" ht="12.75">
      <c r="A18" s="47">
        <v>10</v>
      </c>
      <c r="B18" s="27" t="s">
        <v>53</v>
      </c>
      <c r="C18" s="29" t="s">
        <v>45</v>
      </c>
      <c r="D18" s="29" t="s">
        <v>56</v>
      </c>
      <c r="E18" s="29">
        <v>21</v>
      </c>
      <c r="F18" s="47">
        <v>30</v>
      </c>
      <c r="G18" s="47">
        <v>74</v>
      </c>
      <c r="H18" s="47">
        <v>83</v>
      </c>
      <c r="I18" s="47"/>
      <c r="J18" s="47"/>
      <c r="K18" s="47">
        <f t="shared" si="1"/>
        <v>187</v>
      </c>
      <c r="L18" s="48">
        <f t="shared" si="0"/>
        <v>10</v>
      </c>
      <c r="N18" s="25"/>
      <c r="O18" s="10"/>
      <c r="P18" s="20"/>
      <c r="Q18" s="4"/>
      <c r="R18" s="4"/>
      <c r="S18" s="4"/>
      <c r="T18" s="4"/>
      <c r="U18" s="6"/>
      <c r="V18" s="4"/>
    </row>
    <row r="19" spans="1:22" ht="12.75">
      <c r="A19" s="47">
        <v>11</v>
      </c>
      <c r="B19" s="27" t="s">
        <v>106</v>
      </c>
      <c r="C19" s="29" t="s">
        <v>4</v>
      </c>
      <c r="D19" s="29" t="s">
        <v>113</v>
      </c>
      <c r="E19" s="29">
        <v>29</v>
      </c>
      <c r="F19" s="47">
        <v>0</v>
      </c>
      <c r="G19" s="47">
        <v>101</v>
      </c>
      <c r="H19" s="47">
        <v>74</v>
      </c>
      <c r="I19" s="47"/>
      <c r="J19" s="47"/>
      <c r="K19" s="47">
        <f t="shared" si="1"/>
        <v>175</v>
      </c>
      <c r="L19" s="48">
        <f t="shared" si="0"/>
        <v>11</v>
      </c>
      <c r="N19" s="25"/>
      <c r="O19" s="10"/>
      <c r="P19" s="19"/>
      <c r="Q19" s="4"/>
      <c r="R19" s="4"/>
      <c r="S19" s="4"/>
      <c r="T19" s="4"/>
      <c r="U19" s="6"/>
      <c r="V19" s="4"/>
    </row>
    <row r="20" spans="1:22" ht="12.75">
      <c r="A20" s="47">
        <v>12</v>
      </c>
      <c r="B20" s="30" t="s">
        <v>51</v>
      </c>
      <c r="C20" s="29" t="s">
        <v>4</v>
      </c>
      <c r="D20" s="29" t="s">
        <v>48</v>
      </c>
      <c r="E20" s="29">
        <v>39</v>
      </c>
      <c r="F20" s="47">
        <v>64</v>
      </c>
      <c r="G20" s="47">
        <v>96</v>
      </c>
      <c r="H20" s="47">
        <v>0</v>
      </c>
      <c r="I20" s="47"/>
      <c r="J20" s="47"/>
      <c r="K20" s="47">
        <f t="shared" si="1"/>
        <v>160</v>
      </c>
      <c r="L20" s="48">
        <f t="shared" si="0"/>
        <v>12</v>
      </c>
      <c r="N20" s="26"/>
      <c r="O20" s="10"/>
      <c r="P20" s="19"/>
      <c r="Q20" s="4"/>
      <c r="R20" s="4"/>
      <c r="S20" s="4"/>
      <c r="T20" s="4"/>
      <c r="U20" s="4"/>
      <c r="V20" s="4"/>
    </row>
    <row r="21" spans="1:22" ht="12.75">
      <c r="A21" s="47">
        <v>13</v>
      </c>
      <c r="B21" s="27" t="s">
        <v>78</v>
      </c>
      <c r="C21" s="29" t="s">
        <v>31</v>
      </c>
      <c r="D21" s="29" t="s">
        <v>79</v>
      </c>
      <c r="E21" s="29">
        <v>4</v>
      </c>
      <c r="F21" s="47">
        <v>88</v>
      </c>
      <c r="G21" s="47">
        <v>0</v>
      </c>
      <c r="H21" s="47">
        <v>58</v>
      </c>
      <c r="I21" s="47"/>
      <c r="J21" s="47"/>
      <c r="K21" s="47">
        <f t="shared" si="1"/>
        <v>146</v>
      </c>
      <c r="L21" s="48">
        <f t="shared" si="0"/>
        <v>13</v>
      </c>
      <c r="N21" s="26"/>
      <c r="O21" s="10"/>
      <c r="P21" s="19"/>
      <c r="Q21" s="4"/>
      <c r="R21" s="4"/>
      <c r="S21" s="4"/>
      <c r="T21" s="4"/>
      <c r="U21" s="4"/>
      <c r="V21" s="4"/>
    </row>
    <row r="22" spans="1:22" ht="12.75">
      <c r="A22" s="47">
        <v>14</v>
      </c>
      <c r="B22" s="93" t="s">
        <v>168</v>
      </c>
      <c r="C22" s="29" t="s">
        <v>31</v>
      </c>
      <c r="D22" s="96" t="s">
        <v>158</v>
      </c>
      <c r="E22" s="29">
        <v>9</v>
      </c>
      <c r="F22" s="47">
        <v>45</v>
      </c>
      <c r="G22" s="47">
        <v>96</v>
      </c>
      <c r="H22" s="47">
        <v>0</v>
      </c>
      <c r="I22" s="47"/>
      <c r="J22" s="47"/>
      <c r="K22" s="47">
        <f t="shared" si="1"/>
        <v>141</v>
      </c>
      <c r="L22" s="48">
        <f t="shared" si="0"/>
        <v>14</v>
      </c>
      <c r="N22" s="9"/>
      <c r="O22" s="4"/>
      <c r="P22" s="4"/>
      <c r="Q22" s="4"/>
      <c r="R22" s="6"/>
      <c r="S22" s="6"/>
      <c r="T22" s="6"/>
      <c r="U22" s="6"/>
      <c r="V22" s="4"/>
    </row>
    <row r="23" spans="1:22" ht="12.75">
      <c r="A23" s="47">
        <v>15</v>
      </c>
      <c r="B23" s="27" t="s">
        <v>99</v>
      </c>
      <c r="C23" s="29" t="s">
        <v>31</v>
      </c>
      <c r="D23" s="29" t="s">
        <v>102</v>
      </c>
      <c r="E23" s="29">
        <v>24</v>
      </c>
      <c r="F23" s="47">
        <v>0</v>
      </c>
      <c r="G23" s="47">
        <v>35</v>
      </c>
      <c r="H23" s="47">
        <v>75</v>
      </c>
      <c r="I23" s="47"/>
      <c r="J23" s="47"/>
      <c r="K23" s="47">
        <f t="shared" si="1"/>
        <v>110</v>
      </c>
      <c r="L23" s="48">
        <f t="shared" si="0"/>
        <v>15</v>
      </c>
      <c r="N23" s="9"/>
      <c r="O23" s="4"/>
      <c r="P23" s="4"/>
      <c r="Q23" s="4"/>
      <c r="R23" s="4"/>
      <c r="S23" s="4"/>
      <c r="T23" s="4"/>
      <c r="U23" s="6"/>
      <c r="V23" s="4"/>
    </row>
    <row r="24" spans="1:22" ht="12.75">
      <c r="A24" s="47">
        <v>16</v>
      </c>
      <c r="B24" s="27" t="s">
        <v>54</v>
      </c>
      <c r="C24" s="29" t="s">
        <v>45</v>
      </c>
      <c r="D24" s="29" t="s">
        <v>57</v>
      </c>
      <c r="E24" s="29">
        <v>22</v>
      </c>
      <c r="F24" s="47">
        <v>41</v>
      </c>
      <c r="G24" s="47">
        <v>53</v>
      </c>
      <c r="H24" s="47">
        <v>0</v>
      </c>
      <c r="I24" s="47"/>
      <c r="J24" s="47"/>
      <c r="K24" s="47">
        <f t="shared" si="1"/>
        <v>94</v>
      </c>
      <c r="L24" s="48">
        <f t="shared" si="0"/>
        <v>16</v>
      </c>
      <c r="N24" s="9"/>
      <c r="O24" s="4"/>
      <c r="P24" s="4"/>
      <c r="Q24" s="4"/>
      <c r="R24" s="4"/>
      <c r="S24" s="4"/>
      <c r="T24" s="4"/>
      <c r="U24" s="6"/>
      <c r="V24" s="4"/>
    </row>
    <row r="25" spans="1:22" ht="12.75">
      <c r="A25" s="47">
        <v>17</v>
      </c>
      <c r="B25" s="27" t="s">
        <v>107</v>
      </c>
      <c r="C25" s="29" t="s">
        <v>4</v>
      </c>
      <c r="D25" s="29" t="s">
        <v>114</v>
      </c>
      <c r="E25" s="29">
        <v>30</v>
      </c>
      <c r="F25" s="47">
        <v>0</v>
      </c>
      <c r="G25" s="47">
        <v>0</v>
      </c>
      <c r="H25" s="47">
        <v>82</v>
      </c>
      <c r="I25" s="47"/>
      <c r="J25" s="47"/>
      <c r="K25" s="47">
        <f t="shared" si="1"/>
        <v>82</v>
      </c>
      <c r="L25" s="48">
        <f t="shared" si="0"/>
        <v>17</v>
      </c>
      <c r="N25" s="9"/>
      <c r="O25" s="4"/>
      <c r="P25" s="4"/>
      <c r="Q25" s="4"/>
      <c r="R25" s="4"/>
      <c r="S25" s="4"/>
      <c r="T25" s="6"/>
      <c r="U25" s="6"/>
      <c r="V25" s="4"/>
    </row>
    <row r="26" spans="1:22" ht="12.75">
      <c r="A26" s="47">
        <v>18</v>
      </c>
      <c r="B26" s="27" t="s">
        <v>130</v>
      </c>
      <c r="C26" s="29" t="s">
        <v>4</v>
      </c>
      <c r="D26" s="29" t="s">
        <v>127</v>
      </c>
      <c r="E26" s="29">
        <v>45</v>
      </c>
      <c r="F26" s="47">
        <v>64</v>
      </c>
      <c r="G26" s="47">
        <v>0</v>
      </c>
      <c r="H26" s="47">
        <v>0</v>
      </c>
      <c r="I26" s="47"/>
      <c r="J26" s="47"/>
      <c r="K26" s="47">
        <f t="shared" si="1"/>
        <v>64</v>
      </c>
      <c r="L26" s="48">
        <f t="shared" si="0"/>
        <v>18</v>
      </c>
      <c r="N26" s="9"/>
      <c r="O26" s="4"/>
      <c r="P26" s="4"/>
      <c r="Q26" s="4"/>
      <c r="R26" s="4"/>
      <c r="S26" s="4"/>
      <c r="T26" s="6"/>
      <c r="U26" s="6"/>
      <c r="V26" s="4"/>
    </row>
    <row r="27" spans="1:22" ht="12.75">
      <c r="A27" s="47">
        <v>19</v>
      </c>
      <c r="B27" s="27" t="s">
        <v>109</v>
      </c>
      <c r="C27" s="29" t="s">
        <v>4</v>
      </c>
      <c r="D27" s="29" t="s">
        <v>116</v>
      </c>
      <c r="E27" s="29">
        <v>32</v>
      </c>
      <c r="F27" s="47">
        <v>0</v>
      </c>
      <c r="G27" s="47">
        <v>0</v>
      </c>
      <c r="H27" s="47">
        <v>39</v>
      </c>
      <c r="I27" s="47"/>
      <c r="J27" s="47"/>
      <c r="K27" s="47">
        <f t="shared" si="1"/>
        <v>39</v>
      </c>
      <c r="L27" s="48">
        <f t="shared" si="0"/>
        <v>19</v>
      </c>
      <c r="N27" s="9"/>
      <c r="O27" s="4"/>
      <c r="P27" s="4"/>
      <c r="Q27" s="4"/>
      <c r="R27" s="4"/>
      <c r="S27" s="4"/>
      <c r="T27" s="6"/>
      <c r="U27" s="6"/>
      <c r="V27" s="14"/>
    </row>
    <row r="28" spans="1:22" ht="12.75">
      <c r="A28" s="47">
        <v>20</v>
      </c>
      <c r="B28" s="27" t="s">
        <v>80</v>
      </c>
      <c r="C28" s="29" t="s">
        <v>31</v>
      </c>
      <c r="D28" s="29" t="s">
        <v>81</v>
      </c>
      <c r="E28" s="29">
        <v>5</v>
      </c>
      <c r="F28" s="47">
        <v>0</v>
      </c>
      <c r="G28" s="47">
        <v>0</v>
      </c>
      <c r="H28" s="47"/>
      <c r="I28" s="47"/>
      <c r="J28" s="47"/>
      <c r="K28" s="47">
        <f t="shared" si="1"/>
        <v>0</v>
      </c>
      <c r="L28" s="48">
        <f t="shared" si="0"/>
        <v>20</v>
      </c>
      <c r="N28" s="9"/>
      <c r="O28" s="4"/>
      <c r="P28" s="4"/>
      <c r="Q28" s="4"/>
      <c r="R28" s="4"/>
      <c r="S28" s="4"/>
      <c r="T28" s="6"/>
      <c r="U28" s="6"/>
      <c r="V28" s="4"/>
    </row>
    <row r="29" spans="1:22" ht="12.75">
      <c r="A29" s="47">
        <v>21</v>
      </c>
      <c r="B29" s="27" t="s">
        <v>94</v>
      </c>
      <c r="C29" s="29" t="s">
        <v>45</v>
      </c>
      <c r="D29" s="29" t="s">
        <v>98</v>
      </c>
      <c r="E29" s="29">
        <v>23</v>
      </c>
      <c r="F29" s="47">
        <v>0</v>
      </c>
      <c r="G29" s="47">
        <v>0</v>
      </c>
      <c r="H29" s="47"/>
      <c r="I29" s="47"/>
      <c r="J29" s="47"/>
      <c r="K29" s="47">
        <f t="shared" si="1"/>
        <v>0</v>
      </c>
      <c r="L29" s="48">
        <f t="shared" si="0"/>
        <v>20</v>
      </c>
      <c r="N29" s="9"/>
      <c r="O29" s="4"/>
      <c r="P29" s="4"/>
      <c r="Q29" s="4"/>
      <c r="R29" s="4"/>
      <c r="S29" s="4"/>
      <c r="T29" s="6"/>
      <c r="U29" s="6"/>
      <c r="V29" s="4"/>
    </row>
    <row r="30" spans="1:22" ht="12.75">
      <c r="A30" s="47">
        <v>22</v>
      </c>
      <c r="B30" s="27" t="s">
        <v>100</v>
      </c>
      <c r="C30" s="29" t="s">
        <v>31</v>
      </c>
      <c r="D30" s="29" t="s">
        <v>58</v>
      </c>
      <c r="E30" s="29">
        <v>25</v>
      </c>
      <c r="F30" s="47">
        <v>0</v>
      </c>
      <c r="G30" s="47">
        <v>0</v>
      </c>
      <c r="H30" s="47">
        <v>0</v>
      </c>
      <c r="I30" s="47"/>
      <c r="J30" s="47"/>
      <c r="K30" s="47">
        <f t="shared" si="1"/>
        <v>0</v>
      </c>
      <c r="L30" s="48">
        <f t="shared" si="0"/>
        <v>20</v>
      </c>
      <c r="N30" s="9"/>
      <c r="O30" s="4"/>
      <c r="P30" s="4"/>
      <c r="Q30" s="4"/>
      <c r="R30" s="4"/>
      <c r="S30" s="4"/>
      <c r="T30" s="6"/>
      <c r="U30" s="6"/>
      <c r="V30" s="4"/>
    </row>
    <row r="31" spans="1:22" ht="12.75">
      <c r="A31" s="47">
        <v>23</v>
      </c>
      <c r="B31" s="27" t="s">
        <v>110</v>
      </c>
      <c r="C31" s="29" t="s">
        <v>4</v>
      </c>
      <c r="D31" s="29" t="s">
        <v>117</v>
      </c>
      <c r="E31" s="29">
        <v>33</v>
      </c>
      <c r="F31" s="47">
        <v>0</v>
      </c>
      <c r="G31" s="47">
        <v>0</v>
      </c>
      <c r="H31" s="47">
        <v>0</v>
      </c>
      <c r="I31" s="47"/>
      <c r="J31" s="47"/>
      <c r="K31" s="47">
        <f>SUM(F31:J31)</f>
        <v>0</v>
      </c>
      <c r="L31" s="48">
        <f t="shared" si="0"/>
        <v>20</v>
      </c>
      <c r="N31" s="9"/>
      <c r="O31" s="4"/>
      <c r="P31" s="4"/>
      <c r="Q31" s="4"/>
      <c r="R31" s="4"/>
      <c r="S31" s="4"/>
      <c r="T31" s="6"/>
      <c r="U31" s="6"/>
      <c r="V31" s="4"/>
    </row>
    <row r="32" spans="1:22" ht="12.75">
      <c r="A32" s="47">
        <v>24</v>
      </c>
      <c r="B32" s="30" t="s">
        <v>118</v>
      </c>
      <c r="C32" s="29" t="s">
        <v>4</v>
      </c>
      <c r="D32" s="98" t="s">
        <v>124</v>
      </c>
      <c r="E32" s="29">
        <v>37</v>
      </c>
      <c r="F32" s="47">
        <v>0</v>
      </c>
      <c r="G32" s="47">
        <v>0</v>
      </c>
      <c r="H32" s="47">
        <v>0</v>
      </c>
      <c r="I32" s="47"/>
      <c r="J32" s="47"/>
      <c r="K32" s="47">
        <f>SUM(F32:J32)</f>
        <v>0</v>
      </c>
      <c r="L32" s="48">
        <f t="shared" si="0"/>
        <v>20</v>
      </c>
      <c r="N32" s="9"/>
      <c r="O32" s="4"/>
      <c r="P32" s="4"/>
      <c r="Q32" s="4"/>
      <c r="R32" s="4"/>
      <c r="S32" s="4"/>
      <c r="T32" s="6"/>
      <c r="U32" s="6"/>
      <c r="V32" s="4"/>
    </row>
    <row r="33" spans="1:22" ht="12.75">
      <c r="A33" s="47">
        <v>25</v>
      </c>
      <c r="B33" s="30" t="s">
        <v>133</v>
      </c>
      <c r="C33" s="29" t="s">
        <v>132</v>
      </c>
      <c r="D33" s="29" t="s">
        <v>134</v>
      </c>
      <c r="E33" s="29">
        <v>44</v>
      </c>
      <c r="F33" s="47">
        <v>0</v>
      </c>
      <c r="G33" s="47">
        <v>0</v>
      </c>
      <c r="H33" s="47">
        <v>0</v>
      </c>
      <c r="I33" s="47"/>
      <c r="J33" s="47"/>
      <c r="K33" s="47">
        <f>SUM(F33:J33)</f>
        <v>0</v>
      </c>
      <c r="L33" s="48">
        <f t="shared" si="0"/>
        <v>20</v>
      </c>
      <c r="N33" s="9"/>
      <c r="O33" s="4"/>
      <c r="P33" s="4"/>
      <c r="Q33" s="4"/>
      <c r="R33" s="4"/>
      <c r="S33" s="4"/>
      <c r="T33" s="6"/>
      <c r="U33" s="6"/>
      <c r="V33" s="4"/>
    </row>
    <row r="34" spans="1:22" ht="12.75">
      <c r="A34" s="47">
        <v>26</v>
      </c>
      <c r="B34" s="93" t="s">
        <v>167</v>
      </c>
      <c r="C34" s="29" t="s">
        <v>31</v>
      </c>
      <c r="D34" s="96" t="s">
        <v>155</v>
      </c>
      <c r="E34" s="29">
        <v>6</v>
      </c>
      <c r="F34" s="47"/>
      <c r="G34" s="47">
        <v>0</v>
      </c>
      <c r="H34" s="47"/>
      <c r="I34" s="47"/>
      <c r="J34" s="47"/>
      <c r="K34" s="47">
        <f>SUM(F34:J34)</f>
        <v>0</v>
      </c>
      <c r="L34" s="48">
        <f t="shared" si="0"/>
        <v>20</v>
      </c>
      <c r="N34" s="9"/>
      <c r="O34" s="4"/>
      <c r="P34" s="4"/>
      <c r="Q34" s="4"/>
      <c r="R34" s="4"/>
      <c r="S34" s="4"/>
      <c r="T34" s="6"/>
      <c r="U34" s="6"/>
      <c r="V34" s="4"/>
    </row>
    <row r="36" spans="1:3" ht="12.75">
      <c r="A36" s="5" t="s">
        <v>72</v>
      </c>
      <c r="C36" s="9" t="s">
        <v>27</v>
      </c>
    </row>
    <row r="38" spans="1:3" ht="12.75">
      <c r="A38" s="7" t="s">
        <v>16</v>
      </c>
      <c r="C38" s="24" t="s">
        <v>154</v>
      </c>
    </row>
    <row r="39" ht="12.75">
      <c r="C39" s="35" t="s">
        <v>153</v>
      </c>
    </row>
    <row r="40" ht="12.75">
      <c r="C40" s="35" t="s">
        <v>36</v>
      </c>
    </row>
  </sheetData>
  <sheetProtection/>
  <printOptions horizontalCentered="1"/>
  <pageMargins left="0.3937007874015748" right="0.3937007874015748" top="0.93" bottom="0.5511811023622047" header="0.5118110236220472" footer="0.5118110236220472"/>
  <pageSetup fitToHeight="1" fitToWidth="1" horizontalDpi="300" verticalDpi="3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A1:M4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3.8515625" style="0" customWidth="1"/>
    <col min="4" max="4" width="13.00390625" style="0" customWidth="1"/>
    <col min="9" max="9" width="9.140625" style="1" hidden="1" customWidth="1"/>
    <col min="10" max="10" width="9.140625" style="0" hidden="1" customWidth="1"/>
  </cols>
  <sheetData>
    <row r="1" spans="1:13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  <c r="M1" s="22"/>
    </row>
    <row r="2" spans="1:13" ht="12.75">
      <c r="A2" s="4"/>
      <c r="C2" s="3" t="s">
        <v>70</v>
      </c>
      <c r="D2" s="3"/>
      <c r="E2" s="3"/>
      <c r="F2" s="2"/>
      <c r="G2" s="2"/>
      <c r="H2" s="2"/>
      <c r="I2" s="2"/>
      <c r="J2" s="2"/>
      <c r="K2" s="2"/>
      <c r="M2" s="22"/>
    </row>
    <row r="3" spans="1:13" ht="12.75">
      <c r="A3" s="4"/>
      <c r="C3" s="40" t="s">
        <v>71</v>
      </c>
      <c r="D3" s="1"/>
      <c r="F3" s="39" t="s">
        <v>32</v>
      </c>
      <c r="G3" s="2">
        <v>25</v>
      </c>
      <c r="H3" s="39" t="s">
        <v>34</v>
      </c>
      <c r="I3" s="2"/>
      <c r="J3" s="2"/>
      <c r="K3" s="2"/>
      <c r="M3" s="22"/>
    </row>
    <row r="4" spans="1:13" ht="12.75">
      <c r="A4" s="4"/>
      <c r="C4" s="1" t="s">
        <v>3</v>
      </c>
      <c r="D4" s="1"/>
      <c r="F4" s="39" t="s">
        <v>33</v>
      </c>
      <c r="G4" s="2">
        <v>2.3</v>
      </c>
      <c r="H4" s="39" t="s">
        <v>35</v>
      </c>
      <c r="I4" s="2"/>
      <c r="J4" s="2"/>
      <c r="K4" s="2"/>
      <c r="M4" s="22"/>
    </row>
    <row r="5" spans="1:13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  <c r="M5" s="22"/>
    </row>
    <row r="6" ht="15.75">
      <c r="C6" s="3" t="s">
        <v>19</v>
      </c>
    </row>
    <row r="8" spans="1:12" ht="30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42</v>
      </c>
      <c r="J8" s="46" t="s">
        <v>43</v>
      </c>
      <c r="K8" s="46" t="s">
        <v>8</v>
      </c>
      <c r="L8" s="46" t="s">
        <v>28</v>
      </c>
    </row>
    <row r="9" spans="1:12" s="56" customFormat="1" ht="12.75">
      <c r="A9" s="53">
        <v>1</v>
      </c>
      <c r="B9" s="101" t="s">
        <v>52</v>
      </c>
      <c r="C9" s="37" t="s">
        <v>45</v>
      </c>
      <c r="D9" s="37" t="s">
        <v>55</v>
      </c>
      <c r="E9" s="37">
        <v>20</v>
      </c>
      <c r="F9" s="53">
        <v>124</v>
      </c>
      <c r="G9" s="53">
        <v>128</v>
      </c>
      <c r="H9" s="53">
        <v>90</v>
      </c>
      <c r="I9" s="53"/>
      <c r="J9" s="53"/>
      <c r="K9" s="53">
        <f>SUM(F9:J9)</f>
        <v>342</v>
      </c>
      <c r="L9" s="38">
        <f aca="true" t="shared" si="0" ref="L9:L37">RANK(K9,K$9:K$37)</f>
        <v>1</v>
      </c>
    </row>
    <row r="10" spans="1:12" s="56" customFormat="1" ht="12.75">
      <c r="A10" s="53">
        <v>2</v>
      </c>
      <c r="B10" s="100" t="s">
        <v>118</v>
      </c>
      <c r="C10" s="37" t="s">
        <v>4</v>
      </c>
      <c r="D10" s="37" t="s">
        <v>124</v>
      </c>
      <c r="E10" s="37">
        <v>37</v>
      </c>
      <c r="F10" s="53">
        <v>120</v>
      </c>
      <c r="G10" s="53">
        <v>72</v>
      </c>
      <c r="H10" s="53">
        <v>77</v>
      </c>
      <c r="I10" s="53"/>
      <c r="J10" s="53"/>
      <c r="K10" s="53">
        <f aca="true" t="shared" si="1" ref="K10:K17">SUM(F10:J10)</f>
        <v>269</v>
      </c>
      <c r="L10" s="38">
        <f t="shared" si="0"/>
        <v>2</v>
      </c>
    </row>
    <row r="11" spans="1:12" s="56" customFormat="1" ht="12.75">
      <c r="A11" s="53">
        <v>3</v>
      </c>
      <c r="B11" s="101" t="s">
        <v>54</v>
      </c>
      <c r="C11" s="37" t="s">
        <v>45</v>
      </c>
      <c r="D11" s="37" t="s">
        <v>57</v>
      </c>
      <c r="E11" s="37">
        <v>22</v>
      </c>
      <c r="F11" s="53">
        <v>93</v>
      </c>
      <c r="G11" s="53">
        <v>79</v>
      </c>
      <c r="H11" s="53">
        <v>90</v>
      </c>
      <c r="I11" s="53"/>
      <c r="J11" s="53"/>
      <c r="K11" s="53">
        <f t="shared" si="1"/>
        <v>262</v>
      </c>
      <c r="L11" s="38">
        <f t="shared" si="0"/>
        <v>3</v>
      </c>
    </row>
    <row r="12" spans="1:12" ht="12.75">
      <c r="A12" s="47">
        <v>4</v>
      </c>
      <c r="B12" s="107" t="s">
        <v>142</v>
      </c>
      <c r="C12" s="104" t="s">
        <v>88</v>
      </c>
      <c r="D12" s="104" t="s">
        <v>138</v>
      </c>
      <c r="E12" s="104">
        <v>13</v>
      </c>
      <c r="F12" s="47">
        <v>88</v>
      </c>
      <c r="G12" s="47">
        <v>65</v>
      </c>
      <c r="H12" s="47">
        <v>99</v>
      </c>
      <c r="I12" s="47"/>
      <c r="J12" s="47"/>
      <c r="K12" s="47">
        <f t="shared" si="1"/>
        <v>252</v>
      </c>
      <c r="L12" s="48">
        <f t="shared" si="0"/>
        <v>4</v>
      </c>
    </row>
    <row r="13" spans="1:12" ht="12.75">
      <c r="A13" s="47">
        <v>5</v>
      </c>
      <c r="B13" s="103" t="s">
        <v>53</v>
      </c>
      <c r="C13" s="104" t="s">
        <v>45</v>
      </c>
      <c r="D13" s="104" t="s">
        <v>56</v>
      </c>
      <c r="E13" s="104">
        <v>21</v>
      </c>
      <c r="F13" s="47">
        <v>110</v>
      </c>
      <c r="G13" s="47">
        <v>63</v>
      </c>
      <c r="H13" s="47">
        <v>74</v>
      </c>
      <c r="I13" s="47"/>
      <c r="J13" s="47"/>
      <c r="K13" s="47">
        <f t="shared" si="1"/>
        <v>247</v>
      </c>
      <c r="L13" s="48">
        <f t="shared" si="0"/>
        <v>5</v>
      </c>
    </row>
    <row r="14" spans="1:12" ht="12.75">
      <c r="A14" s="47">
        <v>6</v>
      </c>
      <c r="B14" s="93" t="s">
        <v>141</v>
      </c>
      <c r="C14" s="104" t="s">
        <v>88</v>
      </c>
      <c r="D14" s="96" t="s">
        <v>137</v>
      </c>
      <c r="E14" s="104">
        <v>11</v>
      </c>
      <c r="F14" s="47">
        <v>84</v>
      </c>
      <c r="G14" s="47">
        <v>66</v>
      </c>
      <c r="H14" s="47">
        <v>71</v>
      </c>
      <c r="I14" s="47"/>
      <c r="J14" s="47"/>
      <c r="K14" s="47">
        <f t="shared" si="1"/>
        <v>221</v>
      </c>
      <c r="L14" s="48">
        <f t="shared" si="0"/>
        <v>6</v>
      </c>
    </row>
    <row r="15" spans="1:12" ht="12.75">
      <c r="A15" s="47">
        <v>7</v>
      </c>
      <c r="B15" s="107" t="s">
        <v>133</v>
      </c>
      <c r="C15" s="104" t="s">
        <v>132</v>
      </c>
      <c r="D15" s="104" t="s">
        <v>134</v>
      </c>
      <c r="E15" s="104">
        <v>44</v>
      </c>
      <c r="F15" s="47">
        <v>121</v>
      </c>
      <c r="G15" s="47">
        <v>35</v>
      </c>
      <c r="H15" s="47">
        <v>57</v>
      </c>
      <c r="I15" s="47"/>
      <c r="J15" s="47"/>
      <c r="K15" s="47">
        <f t="shared" si="1"/>
        <v>213</v>
      </c>
      <c r="L15" s="48">
        <f t="shared" si="0"/>
        <v>7</v>
      </c>
    </row>
    <row r="16" spans="1:12" ht="12.75">
      <c r="A16" s="47">
        <v>8</v>
      </c>
      <c r="B16" s="103" t="s">
        <v>94</v>
      </c>
      <c r="C16" s="104" t="s">
        <v>45</v>
      </c>
      <c r="D16" s="104" t="s">
        <v>98</v>
      </c>
      <c r="E16" s="104">
        <v>23</v>
      </c>
      <c r="F16" s="47">
        <v>88</v>
      </c>
      <c r="G16" s="47">
        <v>59</v>
      </c>
      <c r="H16" s="47">
        <v>66</v>
      </c>
      <c r="I16" s="47"/>
      <c r="J16" s="47"/>
      <c r="K16" s="47">
        <f t="shared" si="1"/>
        <v>213</v>
      </c>
      <c r="L16" s="48">
        <f t="shared" si="0"/>
        <v>7</v>
      </c>
    </row>
    <row r="17" spans="1:12" ht="12.75">
      <c r="A17" s="47">
        <v>9</v>
      </c>
      <c r="B17" s="93" t="s">
        <v>84</v>
      </c>
      <c r="C17" s="104" t="s">
        <v>31</v>
      </c>
      <c r="D17" s="96" t="s">
        <v>157</v>
      </c>
      <c r="E17" s="104">
        <v>8</v>
      </c>
      <c r="F17" s="47">
        <v>60</v>
      </c>
      <c r="G17" s="47">
        <v>79</v>
      </c>
      <c r="H17" s="47">
        <v>62</v>
      </c>
      <c r="I17" s="47"/>
      <c r="J17" s="47"/>
      <c r="K17" s="47">
        <f t="shared" si="1"/>
        <v>201</v>
      </c>
      <c r="L17" s="48">
        <f t="shared" si="0"/>
        <v>9</v>
      </c>
    </row>
    <row r="18" spans="1:12" ht="12.75">
      <c r="A18" s="47">
        <v>10</v>
      </c>
      <c r="B18" s="103" t="s">
        <v>108</v>
      </c>
      <c r="C18" s="104" t="s">
        <v>4</v>
      </c>
      <c r="D18" s="104" t="s">
        <v>115</v>
      </c>
      <c r="E18" s="104">
        <v>31</v>
      </c>
      <c r="F18" s="47">
        <v>69</v>
      </c>
      <c r="G18" s="47">
        <v>69</v>
      </c>
      <c r="H18" s="47">
        <v>62</v>
      </c>
      <c r="I18" s="47"/>
      <c r="J18" s="47"/>
      <c r="K18" s="47">
        <f aca="true" t="shared" si="2" ref="K18:K37">SUM(F18:J18)</f>
        <v>200</v>
      </c>
      <c r="L18" s="48">
        <f t="shared" si="0"/>
        <v>10</v>
      </c>
    </row>
    <row r="19" spans="1:12" ht="12.75">
      <c r="A19" s="47">
        <v>11</v>
      </c>
      <c r="B19" s="103" t="s">
        <v>104</v>
      </c>
      <c r="C19" s="104" t="s">
        <v>4</v>
      </c>
      <c r="D19" s="104" t="s">
        <v>111</v>
      </c>
      <c r="E19" s="104">
        <v>27</v>
      </c>
      <c r="F19" s="47">
        <v>61</v>
      </c>
      <c r="G19" s="47">
        <v>84</v>
      </c>
      <c r="H19" s="47">
        <v>54</v>
      </c>
      <c r="I19" s="47"/>
      <c r="J19" s="47"/>
      <c r="K19" s="47">
        <f t="shared" si="2"/>
        <v>199</v>
      </c>
      <c r="L19" s="48">
        <f t="shared" si="0"/>
        <v>11</v>
      </c>
    </row>
    <row r="20" spans="1:12" ht="12.75">
      <c r="A20" s="47">
        <v>12</v>
      </c>
      <c r="B20" s="103" t="s">
        <v>110</v>
      </c>
      <c r="C20" s="104" t="s">
        <v>4</v>
      </c>
      <c r="D20" s="104" t="s">
        <v>117</v>
      </c>
      <c r="E20" s="104">
        <v>33</v>
      </c>
      <c r="F20" s="47">
        <v>50</v>
      </c>
      <c r="G20" s="47">
        <v>75</v>
      </c>
      <c r="H20" s="47">
        <v>57</v>
      </c>
      <c r="I20" s="47"/>
      <c r="J20" s="47"/>
      <c r="K20" s="47">
        <f t="shared" si="2"/>
        <v>182</v>
      </c>
      <c r="L20" s="48">
        <f t="shared" si="0"/>
        <v>12</v>
      </c>
    </row>
    <row r="21" spans="1:12" ht="12.75">
      <c r="A21" s="47">
        <v>13</v>
      </c>
      <c r="B21" s="103" t="s">
        <v>106</v>
      </c>
      <c r="C21" s="104" t="s">
        <v>4</v>
      </c>
      <c r="D21" s="104" t="s">
        <v>113</v>
      </c>
      <c r="E21" s="104">
        <v>29</v>
      </c>
      <c r="F21" s="47">
        <v>68</v>
      </c>
      <c r="G21" s="47">
        <v>50</v>
      </c>
      <c r="H21" s="47">
        <v>63</v>
      </c>
      <c r="I21" s="47"/>
      <c r="J21" s="47"/>
      <c r="K21" s="47">
        <f t="shared" si="2"/>
        <v>181</v>
      </c>
      <c r="L21" s="48">
        <f t="shared" si="0"/>
        <v>13</v>
      </c>
    </row>
    <row r="22" spans="1:12" ht="12.75">
      <c r="A22" s="47">
        <v>14</v>
      </c>
      <c r="B22" s="103" t="s">
        <v>107</v>
      </c>
      <c r="C22" s="104" t="s">
        <v>4</v>
      </c>
      <c r="D22" s="104" t="s">
        <v>114</v>
      </c>
      <c r="E22" s="104">
        <v>30</v>
      </c>
      <c r="F22" s="47">
        <v>66</v>
      </c>
      <c r="G22" s="47">
        <v>43</v>
      </c>
      <c r="H22" s="47">
        <v>53</v>
      </c>
      <c r="I22" s="47"/>
      <c r="J22" s="47"/>
      <c r="K22" s="47">
        <f t="shared" si="2"/>
        <v>162</v>
      </c>
      <c r="L22" s="48">
        <f t="shared" si="0"/>
        <v>14</v>
      </c>
    </row>
    <row r="23" spans="1:12" ht="12.75">
      <c r="A23" s="47">
        <v>15</v>
      </c>
      <c r="B23" s="103" t="s">
        <v>105</v>
      </c>
      <c r="C23" s="104" t="s">
        <v>4</v>
      </c>
      <c r="D23" s="104" t="s">
        <v>112</v>
      </c>
      <c r="E23" s="104">
        <v>28</v>
      </c>
      <c r="F23" s="47">
        <v>49</v>
      </c>
      <c r="G23" s="47">
        <v>105</v>
      </c>
      <c r="H23" s="47">
        <v>0</v>
      </c>
      <c r="I23" s="47"/>
      <c r="J23" s="47"/>
      <c r="K23" s="47">
        <f t="shared" si="2"/>
        <v>154</v>
      </c>
      <c r="L23" s="48">
        <f t="shared" si="0"/>
        <v>15</v>
      </c>
    </row>
    <row r="24" spans="1:12" ht="12.75">
      <c r="A24" s="47">
        <v>16</v>
      </c>
      <c r="B24" s="103" t="s">
        <v>130</v>
      </c>
      <c r="C24" s="104" t="s">
        <v>4</v>
      </c>
      <c r="D24" s="104" t="s">
        <v>127</v>
      </c>
      <c r="E24" s="104">
        <v>45</v>
      </c>
      <c r="F24" s="47">
        <v>54</v>
      </c>
      <c r="G24" s="47">
        <v>53</v>
      </c>
      <c r="H24" s="47">
        <v>45</v>
      </c>
      <c r="I24" s="47"/>
      <c r="J24" s="47"/>
      <c r="K24" s="47">
        <f t="shared" si="2"/>
        <v>152</v>
      </c>
      <c r="L24" s="48">
        <f t="shared" si="0"/>
        <v>16</v>
      </c>
    </row>
    <row r="25" spans="1:12" ht="12.75">
      <c r="A25" s="47">
        <v>17</v>
      </c>
      <c r="B25" s="103" t="s">
        <v>131</v>
      </c>
      <c r="C25" s="104" t="s">
        <v>4</v>
      </c>
      <c r="D25" s="104" t="s">
        <v>128</v>
      </c>
      <c r="E25" s="104">
        <v>46</v>
      </c>
      <c r="F25" s="47">
        <v>80</v>
      </c>
      <c r="G25" s="47">
        <v>0</v>
      </c>
      <c r="H25" s="47">
        <v>69</v>
      </c>
      <c r="I25" s="47"/>
      <c r="J25" s="47"/>
      <c r="K25" s="47">
        <f t="shared" si="2"/>
        <v>149</v>
      </c>
      <c r="L25" s="48">
        <f t="shared" si="0"/>
        <v>17</v>
      </c>
    </row>
    <row r="26" spans="1:12" ht="12.75">
      <c r="A26" s="47">
        <v>18</v>
      </c>
      <c r="B26" s="107" t="s">
        <v>129</v>
      </c>
      <c r="C26" s="104" t="s">
        <v>4</v>
      </c>
      <c r="D26" s="104" t="s">
        <v>126</v>
      </c>
      <c r="E26" s="104">
        <v>41</v>
      </c>
      <c r="F26" s="47">
        <v>80</v>
      </c>
      <c r="G26" s="47">
        <v>0</v>
      </c>
      <c r="H26" s="47">
        <v>60</v>
      </c>
      <c r="I26" s="47"/>
      <c r="J26" s="47"/>
      <c r="K26" s="47">
        <f t="shared" si="2"/>
        <v>140</v>
      </c>
      <c r="L26" s="48">
        <f t="shared" si="0"/>
        <v>18</v>
      </c>
    </row>
    <row r="27" spans="1:12" ht="12.75">
      <c r="A27" s="47">
        <v>19</v>
      </c>
      <c r="B27" s="103" t="s">
        <v>109</v>
      </c>
      <c r="C27" s="104" t="s">
        <v>4</v>
      </c>
      <c r="D27" s="104" t="s">
        <v>116</v>
      </c>
      <c r="E27" s="104">
        <v>32</v>
      </c>
      <c r="F27" s="47">
        <v>60</v>
      </c>
      <c r="G27" s="47">
        <v>71</v>
      </c>
      <c r="H27" s="47">
        <v>0</v>
      </c>
      <c r="I27" s="47"/>
      <c r="J27" s="47"/>
      <c r="K27" s="47">
        <f t="shared" si="2"/>
        <v>131</v>
      </c>
      <c r="L27" s="48">
        <f t="shared" si="0"/>
        <v>19</v>
      </c>
    </row>
    <row r="28" spans="1:12" ht="12.75">
      <c r="A28" s="47">
        <v>20</v>
      </c>
      <c r="B28" s="103" t="s">
        <v>99</v>
      </c>
      <c r="C28" s="104" t="s">
        <v>31</v>
      </c>
      <c r="D28" s="104" t="s">
        <v>102</v>
      </c>
      <c r="E28" s="104">
        <v>24</v>
      </c>
      <c r="F28" s="47">
        <v>0</v>
      </c>
      <c r="G28" s="47">
        <v>71</v>
      </c>
      <c r="H28" s="47">
        <v>58</v>
      </c>
      <c r="I28" s="47"/>
      <c r="J28" s="47"/>
      <c r="K28" s="47">
        <f t="shared" si="2"/>
        <v>129</v>
      </c>
      <c r="L28" s="48">
        <f t="shared" si="0"/>
        <v>20</v>
      </c>
    </row>
    <row r="29" spans="1:12" ht="12.75">
      <c r="A29" s="47">
        <v>21</v>
      </c>
      <c r="B29" s="103" t="s">
        <v>101</v>
      </c>
      <c r="C29" s="104" t="s">
        <v>31</v>
      </c>
      <c r="D29" s="104" t="s">
        <v>103</v>
      </c>
      <c r="E29" s="104">
        <v>26</v>
      </c>
      <c r="F29" s="47">
        <v>0</v>
      </c>
      <c r="G29" s="47">
        <v>65</v>
      </c>
      <c r="H29" s="47">
        <v>58</v>
      </c>
      <c r="I29" s="47"/>
      <c r="J29" s="47"/>
      <c r="K29" s="47">
        <f t="shared" si="2"/>
        <v>123</v>
      </c>
      <c r="L29" s="48">
        <f t="shared" si="0"/>
        <v>21</v>
      </c>
    </row>
    <row r="30" spans="1:12" ht="12.75">
      <c r="A30" s="47">
        <v>22</v>
      </c>
      <c r="B30" s="103" t="s">
        <v>100</v>
      </c>
      <c r="C30" s="104" t="s">
        <v>31</v>
      </c>
      <c r="D30" s="104" t="s">
        <v>58</v>
      </c>
      <c r="E30" s="104">
        <v>25</v>
      </c>
      <c r="F30" s="47">
        <v>0</v>
      </c>
      <c r="G30" s="47">
        <v>0</v>
      </c>
      <c r="H30" s="47">
        <v>107</v>
      </c>
      <c r="I30" s="47"/>
      <c r="J30" s="47"/>
      <c r="K30" s="47">
        <f t="shared" si="2"/>
        <v>107</v>
      </c>
      <c r="L30" s="48">
        <f t="shared" si="0"/>
        <v>22</v>
      </c>
    </row>
    <row r="31" spans="1:12" ht="12.75">
      <c r="A31" s="47">
        <v>23</v>
      </c>
      <c r="B31" s="103" t="s">
        <v>80</v>
      </c>
      <c r="C31" s="104" t="s">
        <v>31</v>
      </c>
      <c r="D31" s="104" t="s">
        <v>81</v>
      </c>
      <c r="E31" s="104">
        <v>5</v>
      </c>
      <c r="F31" s="47">
        <v>42</v>
      </c>
      <c r="G31" s="47">
        <v>50</v>
      </c>
      <c r="H31" s="47"/>
      <c r="I31" s="47"/>
      <c r="J31" s="47"/>
      <c r="K31" s="47">
        <f t="shared" si="2"/>
        <v>92</v>
      </c>
      <c r="L31" s="48">
        <f t="shared" si="0"/>
        <v>23</v>
      </c>
    </row>
    <row r="32" spans="1:12" ht="12.75">
      <c r="A32" s="47">
        <v>24</v>
      </c>
      <c r="B32" s="107" t="s">
        <v>163</v>
      </c>
      <c r="C32" s="104" t="s">
        <v>88</v>
      </c>
      <c r="D32" s="104" t="s">
        <v>136</v>
      </c>
      <c r="E32" s="104">
        <v>15</v>
      </c>
      <c r="F32" s="47">
        <v>56</v>
      </c>
      <c r="G32" s="47"/>
      <c r="H32" s="47"/>
      <c r="I32" s="47"/>
      <c r="J32" s="47"/>
      <c r="K32" s="47">
        <f t="shared" si="2"/>
        <v>56</v>
      </c>
      <c r="L32" s="48">
        <f t="shared" si="0"/>
        <v>24</v>
      </c>
    </row>
    <row r="33" spans="1:12" ht="12.75">
      <c r="A33" s="47">
        <v>25</v>
      </c>
      <c r="B33" s="93" t="s">
        <v>168</v>
      </c>
      <c r="C33" s="104" t="s">
        <v>31</v>
      </c>
      <c r="D33" s="96" t="s">
        <v>158</v>
      </c>
      <c r="E33" s="104">
        <v>9</v>
      </c>
      <c r="F33" s="47">
        <v>53</v>
      </c>
      <c r="G33" s="47">
        <v>0</v>
      </c>
      <c r="H33" s="47"/>
      <c r="I33" s="47"/>
      <c r="J33" s="47"/>
      <c r="K33" s="47">
        <f t="shared" si="2"/>
        <v>53</v>
      </c>
      <c r="L33" s="48">
        <f t="shared" si="0"/>
        <v>25</v>
      </c>
    </row>
    <row r="34" spans="1:12" ht="12.75">
      <c r="A34" s="47">
        <v>26</v>
      </c>
      <c r="B34" s="103" t="s">
        <v>78</v>
      </c>
      <c r="C34" s="104" t="s">
        <v>31</v>
      </c>
      <c r="D34" s="104" t="s">
        <v>79</v>
      </c>
      <c r="E34" s="104">
        <v>4</v>
      </c>
      <c r="F34" s="47">
        <v>0</v>
      </c>
      <c r="G34" s="47"/>
      <c r="H34" s="47"/>
      <c r="I34" s="47"/>
      <c r="J34" s="47"/>
      <c r="K34" s="47">
        <f t="shared" si="2"/>
        <v>0</v>
      </c>
      <c r="L34" s="48">
        <f t="shared" si="0"/>
        <v>26</v>
      </c>
    </row>
    <row r="35" spans="1:12" ht="12.75">
      <c r="A35" s="47">
        <v>27</v>
      </c>
      <c r="B35" s="103" t="s">
        <v>167</v>
      </c>
      <c r="C35" s="104" t="s">
        <v>31</v>
      </c>
      <c r="D35" s="96" t="s">
        <v>155</v>
      </c>
      <c r="E35" s="104">
        <v>6</v>
      </c>
      <c r="F35" s="47">
        <v>0</v>
      </c>
      <c r="G35" s="47"/>
      <c r="H35" s="47"/>
      <c r="I35" s="47"/>
      <c r="J35" s="47"/>
      <c r="K35" s="47">
        <f t="shared" si="2"/>
        <v>0</v>
      </c>
      <c r="L35" s="48">
        <f t="shared" si="0"/>
        <v>26</v>
      </c>
    </row>
    <row r="36" spans="1:12" ht="12.75">
      <c r="A36" s="47">
        <v>28</v>
      </c>
      <c r="B36" s="107" t="s">
        <v>87</v>
      </c>
      <c r="C36" s="104" t="s">
        <v>88</v>
      </c>
      <c r="D36" s="104" t="s">
        <v>89</v>
      </c>
      <c r="E36" s="104">
        <v>12</v>
      </c>
      <c r="F36" s="47"/>
      <c r="G36" s="47">
        <v>0</v>
      </c>
      <c r="H36" s="47"/>
      <c r="I36" s="47"/>
      <c r="J36" s="47"/>
      <c r="K36" s="47">
        <f t="shared" si="2"/>
        <v>0</v>
      </c>
      <c r="L36" s="48">
        <f t="shared" si="0"/>
        <v>26</v>
      </c>
    </row>
    <row r="37" spans="1:12" ht="12.75">
      <c r="A37" s="47">
        <v>29</v>
      </c>
      <c r="B37" s="107" t="s">
        <v>90</v>
      </c>
      <c r="C37" s="104" t="s">
        <v>88</v>
      </c>
      <c r="D37" s="104" t="s">
        <v>140</v>
      </c>
      <c r="E37" s="104">
        <v>14</v>
      </c>
      <c r="F37" s="47"/>
      <c r="G37" s="47"/>
      <c r="H37" s="47"/>
      <c r="I37" s="47"/>
      <c r="J37" s="47"/>
      <c r="K37" s="47">
        <f t="shared" si="2"/>
        <v>0</v>
      </c>
      <c r="L37" s="48">
        <f t="shared" si="0"/>
        <v>26</v>
      </c>
    </row>
    <row r="38" ht="12.75">
      <c r="I38"/>
    </row>
    <row r="39" spans="1:9" ht="12.75">
      <c r="A39" s="5" t="s">
        <v>72</v>
      </c>
      <c r="C39" s="9" t="s">
        <v>27</v>
      </c>
      <c r="I39"/>
    </row>
    <row r="40" ht="12.75">
      <c r="I40"/>
    </row>
    <row r="41" spans="1:9" ht="12.75">
      <c r="A41" s="7" t="s">
        <v>16</v>
      </c>
      <c r="C41" s="24" t="s">
        <v>154</v>
      </c>
      <c r="I41"/>
    </row>
    <row r="42" spans="3:9" ht="12.75">
      <c r="C42" s="35" t="s">
        <v>153</v>
      </c>
      <c r="I42"/>
    </row>
    <row r="43" spans="3:9" ht="12.75">
      <c r="C43" s="35" t="s">
        <v>36</v>
      </c>
      <c r="I43"/>
    </row>
  </sheetData>
  <sheetProtection/>
  <printOptions horizontalCentered="1" verticalCentered="1"/>
  <pageMargins left="0.7480314960629921" right="0.31496062992125984" top="0.984251968503937" bottom="0.6692913385826772" header="0.5118110236220472" footer="0.5118110236220472"/>
  <pageSetup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11"/>
    <pageSetUpPr fitToPage="1"/>
  </sheetPr>
  <dimension ref="A1:L27"/>
  <sheetViews>
    <sheetView view="pageBreakPreview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6.140625" style="0" customWidth="1"/>
    <col min="2" max="2" width="25.57421875" style="0" customWidth="1"/>
    <col min="3" max="3" width="13.28125" style="0" customWidth="1"/>
    <col min="4" max="4" width="12.7109375" style="0" customWidth="1"/>
    <col min="5" max="5" width="14.57421875" style="0" customWidth="1"/>
    <col min="6" max="6" width="16.00390625" style="0" customWidth="1"/>
    <col min="7" max="7" width="9.28125" style="0" customWidth="1"/>
    <col min="8" max="8" width="9.140625" style="1" customWidth="1"/>
    <col min="10" max="10" width="10.7109375" style="0" customWidth="1"/>
  </cols>
  <sheetData>
    <row r="1" spans="1:11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</row>
    <row r="2" spans="1:11" ht="12.75">
      <c r="A2" s="4"/>
      <c r="C2" s="3" t="s">
        <v>70</v>
      </c>
      <c r="D2" s="3"/>
      <c r="E2" s="3"/>
      <c r="F2" s="2"/>
      <c r="G2" s="2"/>
      <c r="H2" s="2"/>
      <c r="I2" s="2"/>
      <c r="J2" s="2"/>
      <c r="K2" s="2"/>
    </row>
    <row r="3" spans="1:11" ht="12.75">
      <c r="A3" s="4"/>
      <c r="C3" s="40" t="s">
        <v>71</v>
      </c>
      <c r="D3" s="1"/>
      <c r="E3" s="1"/>
      <c r="F3" s="39" t="s">
        <v>32</v>
      </c>
      <c r="G3" s="1">
        <v>22</v>
      </c>
      <c r="H3" s="39" t="s">
        <v>34</v>
      </c>
      <c r="I3" s="2"/>
      <c r="J3" s="2"/>
      <c r="K3" s="2"/>
    </row>
    <row r="4" spans="1:11" ht="12.75">
      <c r="A4" s="4"/>
      <c r="C4" s="1" t="s">
        <v>3</v>
      </c>
      <c r="D4" s="1"/>
      <c r="E4" s="1"/>
      <c r="F4" s="39" t="s">
        <v>33</v>
      </c>
      <c r="G4" s="1">
        <v>3</v>
      </c>
      <c r="H4" s="39" t="s">
        <v>35</v>
      </c>
      <c r="I4" s="2"/>
      <c r="J4" s="2"/>
      <c r="K4" s="2"/>
    </row>
    <row r="5" spans="1:11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</row>
    <row r="6" spans="2:10" ht="15.75">
      <c r="B6" s="4"/>
      <c r="C6" s="3" t="s">
        <v>21</v>
      </c>
      <c r="D6" s="1"/>
      <c r="E6" s="1"/>
      <c r="F6" s="2"/>
      <c r="G6" s="2"/>
      <c r="I6" s="2"/>
      <c r="J6" s="2"/>
    </row>
    <row r="7" spans="1:2" ht="12.75">
      <c r="A7" s="4"/>
      <c r="B7" s="5"/>
    </row>
    <row r="8" spans="1:12" ht="15">
      <c r="A8" s="52" t="s">
        <v>29</v>
      </c>
      <c r="B8" s="52" t="s">
        <v>30</v>
      </c>
      <c r="C8" s="52" t="s">
        <v>0</v>
      </c>
      <c r="D8" s="52" t="s">
        <v>44</v>
      </c>
      <c r="E8" s="52" t="s">
        <v>22</v>
      </c>
      <c r="F8" s="52" t="s">
        <v>39</v>
      </c>
      <c r="G8" s="52" t="s">
        <v>13</v>
      </c>
      <c r="H8" s="52" t="s">
        <v>5</v>
      </c>
      <c r="I8" s="52" t="s">
        <v>14</v>
      </c>
      <c r="J8" s="52" t="s">
        <v>40</v>
      </c>
      <c r="K8" s="52" t="s">
        <v>8</v>
      </c>
      <c r="L8" s="46" t="s">
        <v>28</v>
      </c>
    </row>
    <row r="9" spans="1:12" s="56" customFormat="1" ht="12.75">
      <c r="A9" s="108">
        <v>1</v>
      </c>
      <c r="B9" s="101" t="s">
        <v>51</v>
      </c>
      <c r="C9" s="37" t="s">
        <v>4</v>
      </c>
      <c r="D9" s="37" t="s">
        <v>48</v>
      </c>
      <c r="E9" s="37">
        <v>39</v>
      </c>
      <c r="F9" s="109" t="s">
        <v>160</v>
      </c>
      <c r="G9" s="53">
        <v>431</v>
      </c>
      <c r="H9" s="53">
        <v>157</v>
      </c>
      <c r="I9" s="53"/>
      <c r="J9" s="53">
        <v>157</v>
      </c>
      <c r="K9" s="53">
        <v>588</v>
      </c>
      <c r="L9" s="38">
        <v>1</v>
      </c>
    </row>
    <row r="10" spans="1:12" s="56" customFormat="1" ht="12.75">
      <c r="A10" s="108">
        <v>2</v>
      </c>
      <c r="B10" s="101" t="s">
        <v>53</v>
      </c>
      <c r="C10" s="37" t="s">
        <v>45</v>
      </c>
      <c r="D10" s="37" t="s">
        <v>56</v>
      </c>
      <c r="E10" s="37">
        <v>21</v>
      </c>
      <c r="F10" s="109" t="s">
        <v>150</v>
      </c>
      <c r="G10" s="53">
        <v>429</v>
      </c>
      <c r="H10" s="53">
        <v>96</v>
      </c>
      <c r="I10" s="53"/>
      <c r="J10" s="53">
        <v>96</v>
      </c>
      <c r="K10" s="53">
        <v>525</v>
      </c>
      <c r="L10" s="38">
        <v>2</v>
      </c>
    </row>
    <row r="11" spans="1:12" s="56" customFormat="1" ht="12.75">
      <c r="A11" s="108">
        <v>3</v>
      </c>
      <c r="B11" s="101" t="s">
        <v>99</v>
      </c>
      <c r="C11" s="37" t="s">
        <v>31</v>
      </c>
      <c r="D11" s="37" t="s">
        <v>102</v>
      </c>
      <c r="E11" s="37">
        <v>24</v>
      </c>
      <c r="F11" s="109" t="s">
        <v>152</v>
      </c>
      <c r="G11" s="38">
        <v>422</v>
      </c>
      <c r="H11" s="38" t="s">
        <v>166</v>
      </c>
      <c r="I11" s="38"/>
      <c r="J11" s="53">
        <v>0</v>
      </c>
      <c r="K11" s="53">
        <v>422</v>
      </c>
      <c r="L11" s="38">
        <v>3</v>
      </c>
    </row>
    <row r="12" spans="1:12" ht="12.75">
      <c r="A12" s="49">
        <v>4</v>
      </c>
      <c r="B12" s="27" t="s">
        <v>108</v>
      </c>
      <c r="C12" s="29" t="s">
        <v>4</v>
      </c>
      <c r="D12" s="29" t="s">
        <v>115</v>
      </c>
      <c r="E12" s="29">
        <v>31</v>
      </c>
      <c r="F12" s="94" t="s">
        <v>143</v>
      </c>
      <c r="G12" s="47">
        <v>317</v>
      </c>
      <c r="H12" s="47">
        <v>79</v>
      </c>
      <c r="I12" s="47"/>
      <c r="J12" s="47">
        <v>79</v>
      </c>
      <c r="K12" s="47">
        <v>396</v>
      </c>
      <c r="L12" s="48">
        <v>4</v>
      </c>
    </row>
    <row r="13" spans="1:12" ht="12.75" customHeight="1">
      <c r="A13" s="49">
        <v>5</v>
      </c>
      <c r="B13" s="27" t="s">
        <v>106</v>
      </c>
      <c r="C13" s="29" t="s">
        <v>4</v>
      </c>
      <c r="D13" s="29" t="s">
        <v>113</v>
      </c>
      <c r="E13" s="29">
        <v>29</v>
      </c>
      <c r="F13" s="94" t="s">
        <v>144</v>
      </c>
      <c r="G13" s="47">
        <v>304</v>
      </c>
      <c r="H13" s="47">
        <v>87</v>
      </c>
      <c r="I13" s="47"/>
      <c r="J13" s="47">
        <v>87</v>
      </c>
      <c r="K13" s="47">
        <v>391</v>
      </c>
      <c r="L13" s="48">
        <v>5</v>
      </c>
    </row>
    <row r="14" spans="1:12" ht="12.75">
      <c r="A14" s="49">
        <v>6</v>
      </c>
      <c r="B14" s="27" t="s">
        <v>52</v>
      </c>
      <c r="C14" s="29" t="s">
        <v>45</v>
      </c>
      <c r="D14" s="29" t="s">
        <v>55</v>
      </c>
      <c r="E14" s="29">
        <v>20</v>
      </c>
      <c r="F14" s="94" t="s">
        <v>62</v>
      </c>
      <c r="G14" s="47">
        <v>316</v>
      </c>
      <c r="H14" s="47">
        <v>52</v>
      </c>
      <c r="I14" s="47"/>
      <c r="J14" s="47">
        <v>52</v>
      </c>
      <c r="K14" s="47">
        <v>368</v>
      </c>
      <c r="L14" s="48">
        <v>6</v>
      </c>
    </row>
    <row r="15" spans="1:12" ht="12.75">
      <c r="A15" s="49">
        <v>7</v>
      </c>
      <c r="B15" s="27" t="s">
        <v>130</v>
      </c>
      <c r="C15" s="29" t="s">
        <v>4</v>
      </c>
      <c r="D15" s="29" t="s">
        <v>127</v>
      </c>
      <c r="E15" s="29">
        <v>45</v>
      </c>
      <c r="F15" s="95" t="s">
        <v>162</v>
      </c>
      <c r="G15" s="47">
        <v>356</v>
      </c>
      <c r="H15" s="47" t="s">
        <v>166</v>
      </c>
      <c r="I15" s="47"/>
      <c r="J15" s="47">
        <v>0</v>
      </c>
      <c r="K15" s="47">
        <v>356</v>
      </c>
      <c r="L15" s="48">
        <v>7</v>
      </c>
    </row>
    <row r="16" spans="1:12" ht="12.75">
      <c r="A16" s="49">
        <v>8</v>
      </c>
      <c r="B16" s="27" t="s">
        <v>110</v>
      </c>
      <c r="C16" s="29" t="s">
        <v>4</v>
      </c>
      <c r="D16" s="29" t="s">
        <v>117</v>
      </c>
      <c r="E16" s="29">
        <v>33</v>
      </c>
      <c r="F16" s="95" t="s">
        <v>143</v>
      </c>
      <c r="G16" s="47">
        <v>322</v>
      </c>
      <c r="H16" s="47" t="s">
        <v>166</v>
      </c>
      <c r="I16" s="47"/>
      <c r="J16" s="47">
        <v>0</v>
      </c>
      <c r="K16" s="47">
        <v>322</v>
      </c>
      <c r="L16" s="48">
        <v>8</v>
      </c>
    </row>
    <row r="17" spans="1:12" ht="12.75">
      <c r="A17" s="49">
        <v>9</v>
      </c>
      <c r="B17" s="27" t="s">
        <v>109</v>
      </c>
      <c r="C17" s="29" t="s">
        <v>4</v>
      </c>
      <c r="D17" s="29" t="s">
        <v>116</v>
      </c>
      <c r="E17" s="29">
        <v>32</v>
      </c>
      <c r="F17" s="95" t="s">
        <v>144</v>
      </c>
      <c r="G17" s="47">
        <v>280</v>
      </c>
      <c r="H17" s="47" t="s">
        <v>166</v>
      </c>
      <c r="I17" s="47"/>
      <c r="J17" s="47">
        <v>0</v>
      </c>
      <c r="K17" s="47">
        <v>280</v>
      </c>
      <c r="L17" s="48">
        <v>9</v>
      </c>
    </row>
    <row r="18" spans="1:12" ht="12.75">
      <c r="A18" s="49">
        <v>10</v>
      </c>
      <c r="B18" s="27" t="s">
        <v>101</v>
      </c>
      <c r="C18" s="29" t="s">
        <v>31</v>
      </c>
      <c r="D18" s="29" t="s">
        <v>103</v>
      </c>
      <c r="E18" s="29">
        <v>26</v>
      </c>
      <c r="F18" s="95" t="s">
        <v>152</v>
      </c>
      <c r="G18" s="47">
        <v>406</v>
      </c>
      <c r="H18" s="47" t="s">
        <v>165</v>
      </c>
      <c r="I18" s="47"/>
      <c r="J18" s="47">
        <v>0</v>
      </c>
      <c r="K18" s="47">
        <v>0</v>
      </c>
      <c r="L18" s="48">
        <v>10</v>
      </c>
    </row>
    <row r="19" spans="1:12" ht="12.75">
      <c r="A19" s="49">
        <v>11</v>
      </c>
      <c r="B19" s="30" t="s">
        <v>100</v>
      </c>
      <c r="C19" s="29" t="s">
        <v>31</v>
      </c>
      <c r="D19" s="29" t="s">
        <v>58</v>
      </c>
      <c r="E19" s="29">
        <v>25</v>
      </c>
      <c r="F19" s="29" t="s">
        <v>151</v>
      </c>
      <c r="G19" s="47">
        <v>381</v>
      </c>
      <c r="H19" s="47" t="s">
        <v>165</v>
      </c>
      <c r="I19" s="47"/>
      <c r="J19" s="47">
        <v>0</v>
      </c>
      <c r="K19" s="47">
        <v>0</v>
      </c>
      <c r="L19" s="48">
        <v>10</v>
      </c>
    </row>
    <row r="20" spans="1:12" ht="12.75">
      <c r="A20" s="49">
        <v>12</v>
      </c>
      <c r="B20" s="30" t="s">
        <v>129</v>
      </c>
      <c r="C20" s="29" t="s">
        <v>4</v>
      </c>
      <c r="D20" s="29" t="s">
        <v>126</v>
      </c>
      <c r="E20" s="29">
        <v>41</v>
      </c>
      <c r="F20" s="29" t="s">
        <v>161</v>
      </c>
      <c r="G20" s="47">
        <v>356</v>
      </c>
      <c r="H20" s="47" t="s">
        <v>165</v>
      </c>
      <c r="I20" s="47"/>
      <c r="J20" s="47">
        <v>0</v>
      </c>
      <c r="K20" s="47">
        <v>0</v>
      </c>
      <c r="L20" s="48">
        <v>10</v>
      </c>
    </row>
    <row r="21" spans="1:12" ht="12.75">
      <c r="A21" s="49">
        <v>13</v>
      </c>
      <c r="B21" s="27" t="s">
        <v>54</v>
      </c>
      <c r="C21" s="29" t="s">
        <v>45</v>
      </c>
      <c r="D21" s="29" t="s">
        <v>57</v>
      </c>
      <c r="E21" s="29">
        <v>22</v>
      </c>
      <c r="F21" s="95" t="s">
        <v>62</v>
      </c>
      <c r="G21" s="47">
        <v>294</v>
      </c>
      <c r="H21" s="47"/>
      <c r="I21" s="47"/>
      <c r="J21" s="47">
        <v>0</v>
      </c>
      <c r="K21" s="47">
        <v>0</v>
      </c>
      <c r="L21" s="48">
        <v>10</v>
      </c>
    </row>
    <row r="23" spans="1:3" ht="12.75">
      <c r="A23" s="5" t="s">
        <v>72</v>
      </c>
      <c r="C23" s="9" t="s">
        <v>27</v>
      </c>
    </row>
    <row r="25" spans="1:3" ht="12.75">
      <c r="A25" s="7" t="s">
        <v>16</v>
      </c>
      <c r="C25" s="24" t="s">
        <v>154</v>
      </c>
    </row>
    <row r="26" ht="12.75">
      <c r="C26" s="35" t="s">
        <v>153</v>
      </c>
    </row>
    <row r="27" ht="12.75">
      <c r="C27" s="35" t="s">
        <v>36</v>
      </c>
    </row>
  </sheetData>
  <sheetProtection/>
  <printOptions horizontalCentered="1"/>
  <pageMargins left="0.49" right="0.32" top="0.984251968503937" bottom="0.984251968503937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I2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5.8515625" style="0" customWidth="1"/>
    <col min="2" max="2" width="25.7109375" style="0" customWidth="1"/>
    <col min="3" max="3" width="16.28125" style="0" customWidth="1"/>
    <col min="4" max="4" width="14.7109375" style="0" customWidth="1"/>
    <col min="5" max="5" width="11.421875" style="0" customWidth="1"/>
    <col min="6" max="9" width="9.140625" style="1" customWidth="1"/>
  </cols>
  <sheetData>
    <row r="1" spans="1:5" ht="12.75">
      <c r="A1" s="4"/>
      <c r="C1" s="3" t="s">
        <v>2</v>
      </c>
      <c r="E1" s="31"/>
    </row>
    <row r="2" spans="1:5" ht="12.75">
      <c r="A2" s="4"/>
      <c r="C2" s="3" t="s">
        <v>70</v>
      </c>
      <c r="E2" s="3"/>
    </row>
    <row r="3" spans="1:7" ht="12.75">
      <c r="A3" s="4"/>
      <c r="C3" s="1" t="s">
        <v>171</v>
      </c>
      <c r="E3" s="39" t="s">
        <v>32</v>
      </c>
      <c r="F3" s="2">
        <v>28</v>
      </c>
      <c r="G3" s="39" t="s">
        <v>34</v>
      </c>
    </row>
    <row r="4" spans="1:7" ht="12.75">
      <c r="A4" s="4"/>
      <c r="C4" s="1" t="s">
        <v>3</v>
      </c>
      <c r="E4" s="39" t="s">
        <v>33</v>
      </c>
      <c r="F4" s="2">
        <v>1.4</v>
      </c>
      <c r="G4" s="39" t="s">
        <v>35</v>
      </c>
    </row>
    <row r="5" spans="1:5" ht="12.75">
      <c r="A5" s="4"/>
      <c r="B5" s="1"/>
      <c r="C5" s="1"/>
      <c r="E5" s="1"/>
    </row>
    <row r="6" spans="2:5" ht="15.75">
      <c r="B6" s="4"/>
      <c r="C6" s="3" t="s">
        <v>172</v>
      </c>
      <c r="E6" s="3"/>
    </row>
    <row r="7" spans="2:5" ht="21" customHeight="1">
      <c r="B7" s="4"/>
      <c r="C7" s="3"/>
      <c r="E7" s="3"/>
    </row>
    <row r="8" spans="2:5" ht="15.75" customHeight="1">
      <c r="B8" s="4"/>
      <c r="C8" s="111"/>
      <c r="E8" s="3"/>
    </row>
    <row r="10" spans="1:9" ht="15.75" customHeight="1">
      <c r="A10" s="86" t="s">
        <v>28</v>
      </c>
      <c r="B10" s="86" t="s">
        <v>23</v>
      </c>
      <c r="C10" s="89" t="s">
        <v>0</v>
      </c>
      <c r="D10" s="86" t="s">
        <v>68</v>
      </c>
      <c r="E10" s="86" t="s">
        <v>69</v>
      </c>
      <c r="F10" s="90" t="s">
        <v>24</v>
      </c>
      <c r="G10" s="90" t="s">
        <v>25</v>
      </c>
      <c r="H10" s="90" t="s">
        <v>26</v>
      </c>
      <c r="I10" s="89" t="s">
        <v>8</v>
      </c>
    </row>
    <row r="11" spans="1:9" ht="15.75" customHeight="1">
      <c r="A11" s="36">
        <v>1</v>
      </c>
      <c r="B11" s="70" t="s">
        <v>80</v>
      </c>
      <c r="C11" s="71" t="s">
        <v>31</v>
      </c>
      <c r="D11" s="66" t="s">
        <v>81</v>
      </c>
      <c r="E11" s="66">
        <v>5</v>
      </c>
      <c r="F11" s="72">
        <v>1000</v>
      </c>
      <c r="G11" s="61">
        <v>1000</v>
      </c>
      <c r="H11" s="60">
        <v>984</v>
      </c>
      <c r="I11" s="112">
        <v>2984</v>
      </c>
    </row>
    <row r="12" spans="1:9" ht="15" customHeight="1">
      <c r="A12" s="86">
        <v>2</v>
      </c>
      <c r="B12" s="70" t="s">
        <v>87</v>
      </c>
      <c r="C12" s="71" t="s">
        <v>88</v>
      </c>
      <c r="D12" s="66" t="s">
        <v>89</v>
      </c>
      <c r="E12" s="66">
        <v>12</v>
      </c>
      <c r="F12" s="72">
        <v>1000</v>
      </c>
      <c r="G12" s="61">
        <v>926</v>
      </c>
      <c r="H12" s="60">
        <v>744</v>
      </c>
      <c r="I12" s="60">
        <v>2670</v>
      </c>
    </row>
    <row r="13" spans="1:9" ht="15.75" customHeight="1">
      <c r="A13" s="86">
        <v>4</v>
      </c>
      <c r="B13" s="105" t="s">
        <v>167</v>
      </c>
      <c r="C13" s="71" t="s">
        <v>31</v>
      </c>
      <c r="D13" s="106" t="s">
        <v>155</v>
      </c>
      <c r="E13" s="71">
        <v>6</v>
      </c>
      <c r="F13" s="113">
        <v>966</v>
      </c>
      <c r="G13" s="61">
        <v>674</v>
      </c>
      <c r="H13" s="60">
        <v>854</v>
      </c>
      <c r="I13" s="61">
        <v>2494</v>
      </c>
    </row>
    <row r="14" spans="1:9" ht="15.75" customHeight="1">
      <c r="A14" s="114">
        <v>3</v>
      </c>
      <c r="B14" s="27" t="s">
        <v>78</v>
      </c>
      <c r="C14" s="29" t="s">
        <v>31</v>
      </c>
      <c r="D14" s="13" t="s">
        <v>79</v>
      </c>
      <c r="E14" s="13">
        <v>4</v>
      </c>
      <c r="F14" s="73">
        <v>505</v>
      </c>
      <c r="G14" s="74">
        <v>1000</v>
      </c>
      <c r="H14" s="75">
        <v>930</v>
      </c>
      <c r="I14" s="115">
        <v>2435</v>
      </c>
    </row>
    <row r="15" spans="1:9" ht="15">
      <c r="A15" s="114">
        <v>5</v>
      </c>
      <c r="B15" s="30" t="s">
        <v>141</v>
      </c>
      <c r="C15" s="13" t="s">
        <v>88</v>
      </c>
      <c r="D15" s="13" t="s">
        <v>137</v>
      </c>
      <c r="E15" s="13">
        <v>11</v>
      </c>
      <c r="F15" s="73">
        <v>285</v>
      </c>
      <c r="G15" s="74">
        <v>721</v>
      </c>
      <c r="H15" s="75">
        <v>572</v>
      </c>
      <c r="I15" s="75">
        <v>1578</v>
      </c>
    </row>
    <row r="17" spans="1:6" ht="15.75" customHeight="1">
      <c r="A17" s="5" t="s">
        <v>72</v>
      </c>
      <c r="C17" s="9" t="s">
        <v>27</v>
      </c>
      <c r="F17"/>
    </row>
    <row r="18" ht="17.25" customHeight="1">
      <c r="F18"/>
    </row>
    <row r="19" spans="1:6" ht="12.75">
      <c r="A19" s="7" t="s">
        <v>16</v>
      </c>
      <c r="C19" s="24" t="s">
        <v>154</v>
      </c>
      <c r="F19"/>
    </row>
    <row r="20" spans="3:6" ht="12.75" customHeight="1">
      <c r="C20" s="35" t="s">
        <v>153</v>
      </c>
      <c r="F20"/>
    </row>
    <row r="21" spans="3:6" ht="12.75" customHeight="1">
      <c r="C21" s="35" t="s">
        <v>36</v>
      </c>
      <c r="F21"/>
    </row>
    <row r="22" spans="1:6" ht="12.75">
      <c r="A22" s="22"/>
      <c r="F22"/>
    </row>
    <row r="23" spans="1:6" ht="12.75">
      <c r="A23" s="22"/>
      <c r="F23"/>
    </row>
    <row r="24" spans="1:6" ht="12.75">
      <c r="A24" s="22"/>
      <c r="F24"/>
    </row>
    <row r="25" spans="1:6" ht="12.75">
      <c r="A25" s="22"/>
      <c r="F2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Timofejev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Leszek Małmyga</cp:lastModifiedBy>
  <cp:lastPrinted>2013-06-30T11:29:56Z</cp:lastPrinted>
  <dcterms:created xsi:type="dcterms:W3CDTF">2007-06-29T10:55:00Z</dcterms:created>
  <dcterms:modified xsi:type="dcterms:W3CDTF">2013-07-05T07:11:06Z</dcterms:modified>
  <cp:category/>
  <cp:version/>
  <cp:contentType/>
  <cp:contentStatus/>
</cp:coreProperties>
</file>