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70" yWindow="570" windowWidth="20100" windowHeight="7875"/>
  </bookViews>
  <sheets>
    <sheet name="Lista" sheetId="1" r:id="rId1"/>
    <sheet name="S8E" sheetId="2" r:id="rId2"/>
    <sheet name="Lista-DRAFT" sheetId="3" r:id="rId3"/>
    <sheet name="S8E-DRAFT" sheetId="4" r:id="rId4"/>
  </sheets>
  <calcPr calcId="125725"/>
  <fileRecoveryPr repairLoad="1"/>
</workbook>
</file>

<file path=xl/calcChain.xml><?xml version="1.0" encoding="utf-8"?>
<calcChain xmlns="http://schemas.openxmlformats.org/spreadsheetml/2006/main">
  <c r="AG45" i="4"/>
  <c r="AF45"/>
  <c r="AH45" s="1"/>
  <c r="AE45"/>
  <c r="AD45"/>
  <c r="AC45"/>
  <c r="X45"/>
  <c r="W45"/>
  <c r="Y45" s="1"/>
  <c r="V45"/>
  <c r="U45"/>
  <c r="T45"/>
  <c r="P45"/>
  <c r="Q45" s="1"/>
  <c r="O45"/>
  <c r="N45"/>
  <c r="M45"/>
  <c r="L45"/>
  <c r="K45"/>
  <c r="G45"/>
  <c r="H45" s="1"/>
  <c r="F45"/>
  <c r="E45"/>
  <c r="D45"/>
  <c r="C45"/>
  <c r="B45"/>
  <c r="AG44"/>
  <c r="AF44"/>
  <c r="AH44" s="1"/>
  <c r="AI44" s="1"/>
  <c r="AE44"/>
  <c r="AD44"/>
  <c r="AC44"/>
  <c r="X44"/>
  <c r="W44"/>
  <c r="Y44" s="1"/>
  <c r="V44"/>
  <c r="U44"/>
  <c r="T44"/>
  <c r="P44"/>
  <c r="Q44" s="1"/>
  <c r="O44"/>
  <c r="N44"/>
  <c r="M44"/>
  <c r="L44"/>
  <c r="K44"/>
  <c r="F44"/>
  <c r="G44" s="1"/>
  <c r="H44" s="1"/>
  <c r="E44"/>
  <c r="D44"/>
  <c r="C44"/>
  <c r="B44"/>
  <c r="AG43"/>
  <c r="AF43"/>
  <c r="AH43" s="1"/>
  <c r="AI43" s="1"/>
  <c r="AE43"/>
  <c r="AD43"/>
  <c r="AC43"/>
  <c r="X43"/>
  <c r="W43"/>
  <c r="Y43" s="1"/>
  <c r="V43"/>
  <c r="U43"/>
  <c r="T43"/>
  <c r="P43"/>
  <c r="Q43" s="1"/>
  <c r="O43"/>
  <c r="N43"/>
  <c r="M43"/>
  <c r="L43"/>
  <c r="K43"/>
  <c r="F43"/>
  <c r="G43" s="1"/>
  <c r="E43"/>
  <c r="D43"/>
  <c r="C43"/>
  <c r="B43"/>
  <c r="AG42"/>
  <c r="AF42"/>
  <c r="AH42" s="1"/>
  <c r="AE42"/>
  <c r="AD42"/>
  <c r="AC42"/>
  <c r="X42"/>
  <c r="W42"/>
  <c r="Y42" s="1"/>
  <c r="V42"/>
  <c r="U42"/>
  <c r="T42"/>
  <c r="P42"/>
  <c r="O42"/>
  <c r="N42"/>
  <c r="M42"/>
  <c r="L42"/>
  <c r="K42"/>
  <c r="G42"/>
  <c r="H42" s="1"/>
  <c r="F42"/>
  <c r="E42"/>
  <c r="D42"/>
  <c r="C42"/>
  <c r="B42"/>
  <c r="AG41"/>
  <c r="AF41"/>
  <c r="AH41" s="1"/>
  <c r="AE41"/>
  <c r="AD41"/>
  <c r="AC41"/>
  <c r="X41"/>
  <c r="W41"/>
  <c r="Y41" s="1"/>
  <c r="V41"/>
  <c r="U41"/>
  <c r="T41"/>
  <c r="P41"/>
  <c r="O41"/>
  <c r="N41"/>
  <c r="M41"/>
  <c r="L41"/>
  <c r="K41"/>
  <c r="G41"/>
  <c r="H41" s="1"/>
  <c r="F41"/>
  <c r="E41"/>
  <c r="D41"/>
  <c r="C41"/>
  <c r="B41"/>
  <c r="AG40"/>
  <c r="AF40"/>
  <c r="AH40" s="1"/>
  <c r="AE40"/>
  <c r="AD40"/>
  <c r="AC40"/>
  <c r="X40"/>
  <c r="W40"/>
  <c r="Y40" s="1"/>
  <c r="V40"/>
  <c r="U40"/>
  <c r="T40"/>
  <c r="P40"/>
  <c r="O40"/>
  <c r="N40"/>
  <c r="M40"/>
  <c r="L40"/>
  <c r="K40"/>
  <c r="G40"/>
  <c r="H40" s="1"/>
  <c r="F40"/>
  <c r="E40"/>
  <c r="D40"/>
  <c r="C40"/>
  <c r="B40"/>
  <c r="AG39"/>
  <c r="AF39"/>
  <c r="AH39" s="1"/>
  <c r="AE39"/>
  <c r="AD39"/>
  <c r="AC39"/>
  <c r="X39"/>
  <c r="W39"/>
  <c r="Y39" s="1"/>
  <c r="Z39" s="1"/>
  <c r="V39"/>
  <c r="U39"/>
  <c r="T39"/>
  <c r="Q39"/>
  <c r="P39"/>
  <c r="Q42" s="1"/>
  <c r="O39"/>
  <c r="N39"/>
  <c r="M39"/>
  <c r="L39"/>
  <c r="K39"/>
  <c r="G39"/>
  <c r="H39" s="1"/>
  <c r="F39"/>
  <c r="E39"/>
  <c r="D39"/>
  <c r="C39"/>
  <c r="B39"/>
  <c r="AG35"/>
  <c r="AF35"/>
  <c r="AH35" s="1"/>
  <c r="AE35"/>
  <c r="AD35"/>
  <c r="AC35"/>
  <c r="X35"/>
  <c r="W35"/>
  <c r="Y35" s="1"/>
  <c r="V35"/>
  <c r="U35"/>
  <c r="T35"/>
  <c r="P35"/>
  <c r="O35"/>
  <c r="N35"/>
  <c r="M35"/>
  <c r="L35"/>
  <c r="K35"/>
  <c r="G35"/>
  <c r="F35"/>
  <c r="E35"/>
  <c r="D35"/>
  <c r="C35"/>
  <c r="B35"/>
  <c r="AG34"/>
  <c r="AF34"/>
  <c r="AH34" s="1"/>
  <c r="AE34"/>
  <c r="AD34"/>
  <c r="AC34"/>
  <c r="X34"/>
  <c r="W34"/>
  <c r="Y34" s="1"/>
  <c r="V34"/>
  <c r="U34"/>
  <c r="T34"/>
  <c r="Q34"/>
  <c r="P34"/>
  <c r="O34"/>
  <c r="N34"/>
  <c r="M34"/>
  <c r="L34"/>
  <c r="K34"/>
  <c r="G34"/>
  <c r="F34"/>
  <c r="E34"/>
  <c r="D34"/>
  <c r="C34"/>
  <c r="B34"/>
  <c r="AP33"/>
  <c r="AO33"/>
  <c r="AQ33" s="1"/>
  <c r="AN33"/>
  <c r="AM33"/>
  <c r="AL33"/>
  <c r="AG33"/>
  <c r="AF33"/>
  <c r="AH33" s="1"/>
  <c r="AI33" s="1"/>
  <c r="AE33"/>
  <c r="AD33"/>
  <c r="AC33"/>
  <c r="Y33"/>
  <c r="X33"/>
  <c r="W33"/>
  <c r="V33"/>
  <c r="U33"/>
  <c r="T33"/>
  <c r="P33"/>
  <c r="O33"/>
  <c r="N33"/>
  <c r="M33"/>
  <c r="L33"/>
  <c r="K33"/>
  <c r="F33"/>
  <c r="E33"/>
  <c r="G33" s="1"/>
  <c r="D33"/>
  <c r="C33"/>
  <c r="B33"/>
  <c r="AP32"/>
  <c r="AO32"/>
  <c r="AQ32" s="1"/>
  <c r="AR32" s="1"/>
  <c r="AN32"/>
  <c r="AM32"/>
  <c r="AL32"/>
  <c r="AH32"/>
  <c r="AG32"/>
  <c r="AF32"/>
  <c r="AE32"/>
  <c r="AD32"/>
  <c r="AC32"/>
  <c r="Y32"/>
  <c r="Z32" s="1"/>
  <c r="X32"/>
  <c r="W32"/>
  <c r="V32"/>
  <c r="U32"/>
  <c r="T32"/>
  <c r="O32"/>
  <c r="N32"/>
  <c r="P32" s="1"/>
  <c r="M32"/>
  <c r="L32"/>
  <c r="K32"/>
  <c r="F32"/>
  <c r="E32"/>
  <c r="G32" s="1"/>
  <c r="H32" s="1"/>
  <c r="D32"/>
  <c r="C32"/>
  <c r="B32"/>
  <c r="AQ31"/>
  <c r="AP31"/>
  <c r="AO31"/>
  <c r="AN31"/>
  <c r="AM31"/>
  <c r="AL31"/>
  <c r="AH31"/>
  <c r="AG31"/>
  <c r="AF31"/>
  <c r="AE31"/>
  <c r="AD31"/>
  <c r="AC31"/>
  <c r="X31"/>
  <c r="W31"/>
  <c r="Y31" s="1"/>
  <c r="V31"/>
  <c r="U31"/>
  <c r="T31"/>
  <c r="O31"/>
  <c r="N31"/>
  <c r="P31" s="1"/>
  <c r="Q31" s="1"/>
  <c r="M31"/>
  <c r="L31"/>
  <c r="K31"/>
  <c r="G31"/>
  <c r="F31"/>
  <c r="E31"/>
  <c r="D31"/>
  <c r="C31"/>
  <c r="B31"/>
  <c r="AQ30"/>
  <c r="AR30" s="1"/>
  <c r="AP30"/>
  <c r="AO30"/>
  <c r="AN30"/>
  <c r="AM30"/>
  <c r="AL30"/>
  <c r="AG30"/>
  <c r="AF30"/>
  <c r="AH30" s="1"/>
  <c r="AE30"/>
  <c r="AD30"/>
  <c r="AC30"/>
  <c r="X30"/>
  <c r="W30"/>
  <c r="Y30" s="1"/>
  <c r="V30"/>
  <c r="U30"/>
  <c r="T30"/>
  <c r="P30"/>
  <c r="O30"/>
  <c r="N30"/>
  <c r="M30"/>
  <c r="L30"/>
  <c r="K30"/>
  <c r="G30"/>
  <c r="F30"/>
  <c r="E30"/>
  <c r="D30"/>
  <c r="C30"/>
  <c r="B30"/>
  <c r="AP29"/>
  <c r="AO29"/>
  <c r="AQ29" s="1"/>
  <c r="AN29"/>
  <c r="AM29"/>
  <c r="AL29"/>
  <c r="AG29"/>
  <c r="AF29"/>
  <c r="AH29" s="1"/>
  <c r="AE29"/>
  <c r="AD29"/>
  <c r="AC29"/>
  <c r="Y29"/>
  <c r="X29"/>
  <c r="W29"/>
  <c r="V29"/>
  <c r="U29"/>
  <c r="T29"/>
  <c r="P29"/>
  <c r="Q35" s="1"/>
  <c r="O29"/>
  <c r="N29"/>
  <c r="M29"/>
  <c r="L29"/>
  <c r="K29"/>
  <c r="F29"/>
  <c r="E29"/>
  <c r="G29" s="1"/>
  <c r="D29"/>
  <c r="C29"/>
  <c r="B29"/>
  <c r="N24" i="3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AR31" i="4" l="1"/>
  <c r="AR29"/>
  <c r="H34"/>
  <c r="Z31"/>
  <c r="H33"/>
  <c r="Z34"/>
  <c r="H35"/>
  <c r="AI40"/>
  <c r="AI42"/>
  <c r="Z43"/>
  <c r="AI45"/>
  <c r="Z29"/>
  <c r="Z30"/>
  <c r="AI34"/>
  <c r="Z41"/>
  <c r="Z33"/>
  <c r="AI31"/>
  <c r="Q33"/>
  <c r="AI35"/>
  <c r="Z40"/>
  <c r="Z42"/>
  <c r="Z45"/>
  <c r="AI29"/>
  <c r="AI32"/>
  <c r="H31"/>
  <c r="H29"/>
  <c r="Z44"/>
  <c r="H30"/>
  <c r="AI30"/>
  <c r="Q32"/>
  <c r="AR33"/>
  <c r="Z35"/>
  <c r="AI39"/>
  <c r="AI41"/>
  <c r="H43"/>
  <c r="Q30"/>
  <c r="Q29"/>
  <c r="Q40"/>
  <c r="Q41"/>
</calcChain>
</file>

<file path=xl/sharedStrings.xml><?xml version="1.0" encoding="utf-8"?>
<sst xmlns="http://schemas.openxmlformats.org/spreadsheetml/2006/main" count="679" uniqueCount="72">
  <si>
    <t>PUCHAR POLSKI MODELI KOSMICZNYCH
WŁOCŁAWEK 28-29.04.2018</t>
  </si>
  <si>
    <t>1 Lot</t>
  </si>
  <si>
    <t>2 Lot</t>
  </si>
  <si>
    <t>S8E/p</t>
  </si>
  <si>
    <t>3 Lot</t>
  </si>
  <si>
    <t>4 Lot</t>
  </si>
  <si>
    <t>Finał</t>
  </si>
  <si>
    <t>1 Grupa</t>
  </si>
  <si>
    <t>Lp.</t>
  </si>
  <si>
    <t>Nazwisko</t>
  </si>
  <si>
    <t>Imię</t>
  </si>
  <si>
    <t>J/S</t>
  </si>
  <si>
    <t>Numer startowy</t>
  </si>
  <si>
    <t>Czas</t>
  </si>
  <si>
    <t>Klub</t>
  </si>
  <si>
    <t>Numer licencji</t>
  </si>
  <si>
    <t>FAI ID</t>
  </si>
  <si>
    <t>Lądowanie</t>
  </si>
  <si>
    <t>Suma</t>
  </si>
  <si>
    <t>Punkty</t>
  </si>
  <si>
    <t>Miejsce</t>
  </si>
  <si>
    <t>Aleksander</t>
  </si>
  <si>
    <t>ARASIMOWICZ</t>
  </si>
  <si>
    <t>J</t>
  </si>
  <si>
    <t>Wojciech</t>
  </si>
  <si>
    <t>Marek</t>
  </si>
  <si>
    <t>S</t>
  </si>
  <si>
    <t>Adam</t>
  </si>
  <si>
    <t>Aeroklub Krakowski</t>
  </si>
  <si>
    <t>Aeroklub Lubelski</t>
  </si>
  <si>
    <t>Pol-7486</t>
  </si>
  <si>
    <t>Pol-5365</t>
  </si>
  <si>
    <t>Leszek</t>
  </si>
  <si>
    <t>DQ</t>
  </si>
  <si>
    <t>I</t>
  </si>
  <si>
    <t>BARĆ</t>
  </si>
  <si>
    <t>KOSZAŁKA</t>
  </si>
  <si>
    <t>Dawid</t>
  </si>
  <si>
    <t>MTSR Sowiniec</t>
  </si>
  <si>
    <t>Pol-7046</t>
  </si>
  <si>
    <t>MAŁMYGA</t>
  </si>
  <si>
    <t>Aeroklub Ziemi Lubuskiej</t>
  </si>
  <si>
    <t>Pol-4578</t>
  </si>
  <si>
    <t>SZWED</t>
  </si>
  <si>
    <t>Artur</t>
  </si>
  <si>
    <t>Pol-6232</t>
  </si>
  <si>
    <t>FLOREK</t>
  </si>
  <si>
    <t>Sebastian</t>
  </si>
  <si>
    <t>II</t>
  </si>
  <si>
    <t>Pol-7597</t>
  </si>
  <si>
    <t>PRZYBYTEK</t>
  </si>
  <si>
    <t>Krzysztof</t>
  </si>
  <si>
    <t>Pol-3754</t>
  </si>
  <si>
    <t>III</t>
  </si>
  <si>
    <t>KOSZELSKI</t>
  </si>
  <si>
    <t>MTR Mielec</t>
  </si>
  <si>
    <t>Pol-7311</t>
  </si>
  <si>
    <t>HALABURDA</t>
  </si>
  <si>
    <t>Eryk</t>
  </si>
  <si>
    <t>Pol-7349</t>
  </si>
  <si>
    <t>Pol-7485</t>
  </si>
  <si>
    <t>-</t>
  </si>
  <si>
    <t>RUSINOWSKI</t>
  </si>
  <si>
    <t>Andrzej</t>
  </si>
  <si>
    <t>Pol-7401</t>
  </si>
  <si>
    <t>RODAK</t>
  </si>
  <si>
    <t>WOJDYŁO</t>
  </si>
  <si>
    <t/>
  </si>
  <si>
    <t>0</t>
  </si>
  <si>
    <t>Pol-7819</t>
  </si>
  <si>
    <t>2 Grupa</t>
  </si>
  <si>
    <t>POZYCJA NA LIŚCIE OKREŚLA JEDNOCZEŚNIE NUMER STANOWISKA DO LĄDOWANIA !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</si>
</sst>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0"/>
      <color rgb="FF000000"/>
      <name val="Arial"/>
    </font>
    <font>
      <b/>
      <sz val="24"/>
      <name val="Cambria"/>
    </font>
    <font>
      <b/>
      <sz val="18"/>
      <name val="Arial"/>
    </font>
    <font>
      <sz val="10"/>
      <name val="Arial"/>
    </font>
    <font>
      <b/>
      <sz val="36"/>
      <name val="Arial"/>
    </font>
    <font>
      <sz val="10"/>
      <name val="Arial"/>
    </font>
    <font>
      <sz val="10"/>
      <name val="Cambria"/>
    </font>
    <font>
      <sz val="11"/>
      <color rgb="FF000000"/>
      <name val="Inconsolata"/>
    </font>
    <font>
      <b/>
      <sz val="10"/>
      <name val="Arial"/>
    </font>
    <font>
      <sz val="10"/>
      <color rgb="FF006600"/>
      <name val="Monospace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5F5F5"/>
      </patternFill>
    </fill>
  </fills>
  <borders count="46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 applyFont="1" applyAlignment="1"/>
    <xf numFmtId="0" fontId="5" fillId="0" borderId="0" xfId="0" applyFont="1"/>
    <xf numFmtId="0" fontId="6" fillId="0" borderId="7" xfId="0" applyFont="1" applyBorder="1"/>
    <xf numFmtId="0" fontId="6" fillId="0" borderId="8" xfId="0" applyFont="1" applyBorder="1"/>
    <xf numFmtId="0" fontId="5" fillId="0" borderId="7" xfId="0" applyFont="1" applyBorder="1"/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0" xfId="0" applyFont="1" applyBorder="1"/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13" xfId="0" applyFont="1" applyBorder="1" applyAlignment="1"/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7" fillId="2" borderId="0" xfId="0" applyFont="1" applyFill="1"/>
    <xf numFmtId="0" fontId="5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5" fillId="0" borderId="13" xfId="0" applyFont="1" applyBorder="1" applyAlignment="1">
      <alignment horizontal="right"/>
    </xf>
    <xf numFmtId="0" fontId="5" fillId="0" borderId="17" xfId="0" applyFont="1" applyBorder="1"/>
    <xf numFmtId="0" fontId="5" fillId="0" borderId="17" xfId="0" applyFont="1" applyBorder="1" applyAlignment="1">
      <alignment horizontal="center"/>
    </xf>
    <xf numFmtId="0" fontId="7" fillId="2" borderId="0" xfId="0" applyFont="1" applyFill="1"/>
    <xf numFmtId="164" fontId="5" fillId="0" borderId="18" xfId="0" applyNumberFormat="1" applyFont="1" applyBorder="1" applyAlignment="1">
      <alignment horizontal="center"/>
    </xf>
    <xf numFmtId="0" fontId="5" fillId="0" borderId="19" xfId="0" applyFont="1" applyBorder="1" applyAlignment="1"/>
    <xf numFmtId="0" fontId="5" fillId="0" borderId="20" xfId="0" applyFont="1" applyBorder="1" applyAlignment="1"/>
    <xf numFmtId="0" fontId="5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2" xfId="0" applyFont="1" applyBorder="1" applyAlignment="1"/>
    <xf numFmtId="0" fontId="5" fillId="0" borderId="23" xfId="0" applyFont="1" applyBorder="1" applyAlignment="1">
      <alignment horizontal="center"/>
    </xf>
    <xf numFmtId="0" fontId="5" fillId="0" borderId="22" xfId="0" applyFont="1" applyBorder="1" applyAlignment="1"/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5" xfId="0" applyFont="1" applyBorder="1" applyAlignment="1"/>
    <xf numFmtId="0" fontId="5" fillId="0" borderId="26" xfId="0" applyFont="1" applyBorder="1" applyAlignment="1"/>
    <xf numFmtId="0" fontId="5" fillId="0" borderId="27" xfId="0" applyFont="1" applyBorder="1" applyAlignment="1"/>
    <xf numFmtId="0" fontId="5" fillId="0" borderId="17" xfId="0" applyFont="1" applyBorder="1" applyAlignment="1"/>
    <xf numFmtId="0" fontId="5" fillId="0" borderId="22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8" xfId="0" applyFont="1" applyBorder="1"/>
    <xf numFmtId="0" fontId="5" fillId="0" borderId="28" xfId="0" applyFont="1" applyBorder="1" applyAlignment="1">
      <alignment horizontal="center"/>
    </xf>
    <xf numFmtId="164" fontId="5" fillId="0" borderId="29" xfId="0" applyNumberFormat="1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30" xfId="0" applyFont="1" applyBorder="1" applyAlignment="1">
      <alignment horizontal="right"/>
    </xf>
    <xf numFmtId="0" fontId="5" fillId="0" borderId="31" xfId="0" applyFont="1" applyBorder="1" applyAlignment="1"/>
    <xf numFmtId="0" fontId="5" fillId="0" borderId="32" xfId="0" applyFont="1" applyBorder="1" applyAlignment="1"/>
    <xf numFmtId="0" fontId="5" fillId="0" borderId="33" xfId="0" applyFont="1" applyBorder="1"/>
    <xf numFmtId="0" fontId="5" fillId="0" borderId="34" xfId="0" applyFont="1" applyBorder="1" applyAlignment="1"/>
    <xf numFmtId="0" fontId="5" fillId="0" borderId="35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164" fontId="5" fillId="0" borderId="36" xfId="0" applyNumberFormat="1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5" xfId="0" applyFont="1" applyBorder="1"/>
    <xf numFmtId="0" fontId="5" fillId="0" borderId="38" xfId="0" applyFont="1" applyBorder="1" applyAlignment="1">
      <alignment horizontal="right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/>
    <xf numFmtId="0" fontId="5" fillId="0" borderId="37" xfId="0" applyFont="1" applyBorder="1" applyAlignment="1">
      <alignment horizontal="center"/>
    </xf>
    <xf numFmtId="0" fontId="5" fillId="0" borderId="41" xfId="0" applyFont="1" applyBorder="1" applyAlignment="1"/>
    <xf numFmtId="0" fontId="5" fillId="0" borderId="42" xfId="0" applyFont="1" applyBorder="1" applyAlignment="1">
      <alignment horizontal="center"/>
    </xf>
    <xf numFmtId="0" fontId="5" fillId="0" borderId="6" xfId="0" applyFont="1" applyBorder="1" applyAlignment="1"/>
    <xf numFmtId="0" fontId="3" fillId="0" borderId="43" xfId="0" applyFont="1" applyBorder="1"/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7" fillId="2" borderId="0" xfId="0" applyFont="1" applyFill="1" applyAlignment="1"/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28" xfId="0" applyFont="1" applyBorder="1" applyAlignment="1"/>
    <xf numFmtId="0" fontId="3" fillId="0" borderId="44" xfId="0" applyFont="1" applyBorder="1" applyAlignment="1"/>
    <xf numFmtId="0" fontId="3" fillId="0" borderId="0" xfId="0" applyFont="1"/>
    <xf numFmtId="0" fontId="5" fillId="0" borderId="36" xfId="0" applyFont="1" applyBorder="1" applyAlignment="1">
      <alignment horizontal="center"/>
    </xf>
    <xf numFmtId="164" fontId="9" fillId="3" borderId="45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/>
  </cellXfs>
  <cellStyles count="1">
    <cellStyle name="Normalny" xfId="0" builtinId="0"/>
  </cellStyles>
  <dxfs count="2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O16"/>
  <sheetViews>
    <sheetView tabSelected="1" workbookViewId="0">
      <selection sqref="A1:O1"/>
    </sheetView>
  </sheetViews>
  <sheetFormatPr defaultColWidth="14.42578125" defaultRowHeight="15.75" customHeight="1"/>
  <cols>
    <col min="1" max="1" width="5.42578125" customWidth="1"/>
    <col min="4" max="4" width="3.5703125" customWidth="1"/>
    <col min="5" max="5" width="21.85546875" customWidth="1"/>
    <col min="6" max="6" width="12.7109375" customWidth="1"/>
    <col min="7" max="7" width="11.28515625" customWidth="1"/>
  </cols>
  <sheetData>
    <row r="1" spans="1:15" ht="36" customHeight="1">
      <c r="A1" s="76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8"/>
    </row>
    <row r="2" spans="1:15" ht="35.25" customHeight="1">
      <c r="A2" s="79" t="s">
        <v>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1"/>
    </row>
    <row r="3" spans="1:15">
      <c r="A3" s="2" t="s">
        <v>8</v>
      </c>
      <c r="B3" s="3" t="s">
        <v>9</v>
      </c>
      <c r="C3" s="3" t="s">
        <v>10</v>
      </c>
      <c r="D3" s="7" t="s">
        <v>11</v>
      </c>
      <c r="E3" s="3" t="s">
        <v>14</v>
      </c>
      <c r="F3" s="7" t="s">
        <v>15</v>
      </c>
      <c r="G3" s="8" t="s">
        <v>16</v>
      </c>
      <c r="H3" s="9" t="s">
        <v>12</v>
      </c>
      <c r="I3" s="7" t="s">
        <v>1</v>
      </c>
      <c r="J3" s="12" t="s">
        <v>2</v>
      </c>
      <c r="K3" s="13" t="s">
        <v>4</v>
      </c>
      <c r="L3" s="15" t="s">
        <v>5</v>
      </c>
      <c r="M3" s="16" t="s">
        <v>6</v>
      </c>
      <c r="N3" s="8" t="s">
        <v>18</v>
      </c>
      <c r="O3" s="18" t="s">
        <v>20</v>
      </c>
    </row>
    <row r="4" spans="1:15">
      <c r="A4" s="20">
        <v>1</v>
      </c>
      <c r="B4" s="23" t="s">
        <v>65</v>
      </c>
      <c r="C4" s="25" t="s">
        <v>21</v>
      </c>
      <c r="D4" s="27" t="s">
        <v>23</v>
      </c>
      <c r="E4" s="25" t="s">
        <v>28</v>
      </c>
      <c r="F4" s="27" t="s">
        <v>30</v>
      </c>
      <c r="G4" s="28">
        <v>82355</v>
      </c>
      <c r="H4" s="28">
        <v>3</v>
      </c>
      <c r="I4" s="29">
        <v>1000</v>
      </c>
      <c r="J4" s="29">
        <v>1000</v>
      </c>
      <c r="K4" s="29">
        <v>998.5</v>
      </c>
      <c r="L4" s="31">
        <v>1000</v>
      </c>
      <c r="M4" s="33">
        <v>992.9</v>
      </c>
      <c r="N4" s="34">
        <v>4991.3999999999996</v>
      </c>
      <c r="O4" s="40" t="s">
        <v>34</v>
      </c>
    </row>
    <row r="5" spans="1:15">
      <c r="A5" s="20">
        <v>2</v>
      </c>
      <c r="B5" s="38" t="s">
        <v>40</v>
      </c>
      <c r="C5" s="30" t="s">
        <v>32</v>
      </c>
      <c r="D5" s="39" t="s">
        <v>26</v>
      </c>
      <c r="E5" s="30" t="s">
        <v>41</v>
      </c>
      <c r="F5" s="39" t="s">
        <v>42</v>
      </c>
      <c r="G5" s="34">
        <v>53721</v>
      </c>
      <c r="H5" s="41">
        <v>18</v>
      </c>
      <c r="I5" s="29">
        <v>998.7</v>
      </c>
      <c r="J5" s="29">
        <v>991.2</v>
      </c>
      <c r="K5" s="29">
        <v>1000</v>
      </c>
      <c r="L5" s="31">
        <v>998.7</v>
      </c>
      <c r="M5" s="33">
        <v>1000</v>
      </c>
      <c r="N5" s="34">
        <v>4988.6000000000004</v>
      </c>
      <c r="O5" s="40" t="s">
        <v>48</v>
      </c>
    </row>
    <row r="6" spans="1:15">
      <c r="A6" s="20">
        <v>3</v>
      </c>
      <c r="B6" s="38" t="s">
        <v>50</v>
      </c>
      <c r="C6" s="30" t="s">
        <v>51</v>
      </c>
      <c r="D6" s="39" t="s">
        <v>26</v>
      </c>
      <c r="E6" s="30" t="s">
        <v>38</v>
      </c>
      <c r="F6" s="39" t="s">
        <v>52</v>
      </c>
      <c r="G6" s="41">
        <v>54112</v>
      </c>
      <c r="H6" s="41">
        <v>39</v>
      </c>
      <c r="I6" s="29">
        <v>939.8</v>
      </c>
      <c r="J6" s="29">
        <v>963.3</v>
      </c>
      <c r="K6" s="29">
        <v>992.6</v>
      </c>
      <c r="L6" s="31">
        <v>965.1</v>
      </c>
      <c r="M6" s="33">
        <v>881.7</v>
      </c>
      <c r="N6" s="34">
        <v>4742.5</v>
      </c>
      <c r="O6" s="40" t="s">
        <v>53</v>
      </c>
    </row>
    <row r="7" spans="1:15">
      <c r="A7" s="20">
        <v>4</v>
      </c>
      <c r="B7" s="38" t="s">
        <v>54</v>
      </c>
      <c r="C7" s="30" t="s">
        <v>24</v>
      </c>
      <c r="D7" s="39" t="s">
        <v>23</v>
      </c>
      <c r="E7" s="30" t="s">
        <v>55</v>
      </c>
      <c r="F7" s="39" t="s">
        <v>56</v>
      </c>
      <c r="G7" s="41">
        <v>62610</v>
      </c>
      <c r="H7" s="41">
        <v>37</v>
      </c>
      <c r="I7" s="29">
        <v>952.5</v>
      </c>
      <c r="J7" s="29">
        <v>1000</v>
      </c>
      <c r="K7" s="29">
        <v>983.1</v>
      </c>
      <c r="L7" s="31">
        <v>797</v>
      </c>
      <c r="M7" s="33">
        <v>999.3</v>
      </c>
      <c r="N7" s="34">
        <v>4731.8999999999996</v>
      </c>
      <c r="O7" s="45">
        <v>4</v>
      </c>
    </row>
    <row r="8" spans="1:15">
      <c r="A8" s="20">
        <v>5</v>
      </c>
      <c r="B8" s="38" t="s">
        <v>43</v>
      </c>
      <c r="C8" s="30" t="s">
        <v>44</v>
      </c>
      <c r="D8" s="39" t="s">
        <v>26</v>
      </c>
      <c r="E8" s="30" t="s">
        <v>28</v>
      </c>
      <c r="F8" s="39" t="s">
        <v>45</v>
      </c>
      <c r="G8" s="41">
        <v>54150</v>
      </c>
      <c r="H8" s="41">
        <v>33</v>
      </c>
      <c r="I8" s="29">
        <v>990.6</v>
      </c>
      <c r="J8" s="29">
        <v>983.1</v>
      </c>
      <c r="K8" s="29">
        <v>769</v>
      </c>
      <c r="L8" s="31">
        <v>996.7</v>
      </c>
      <c r="M8" s="33">
        <v>551.70000000000005</v>
      </c>
      <c r="N8" s="34">
        <v>4291.0999999999995</v>
      </c>
      <c r="O8" s="45">
        <v>5</v>
      </c>
    </row>
    <row r="9" spans="1:15">
      <c r="A9" s="20">
        <v>6</v>
      </c>
      <c r="B9" s="38" t="s">
        <v>62</v>
      </c>
      <c r="C9" s="30" t="s">
        <v>63</v>
      </c>
      <c r="D9" s="39" t="s">
        <v>26</v>
      </c>
      <c r="E9" s="30" t="s">
        <v>55</v>
      </c>
      <c r="F9" s="39" t="s">
        <v>64</v>
      </c>
      <c r="G9" s="41">
        <v>71639</v>
      </c>
      <c r="H9" s="41">
        <v>47</v>
      </c>
      <c r="I9" s="29">
        <v>1000</v>
      </c>
      <c r="J9" s="29">
        <v>974.3</v>
      </c>
      <c r="K9" s="29">
        <v>665</v>
      </c>
      <c r="L9" s="31">
        <v>985.4</v>
      </c>
      <c r="M9" s="33"/>
      <c r="N9" s="34">
        <v>3624.7000000000003</v>
      </c>
      <c r="O9" s="45">
        <v>6</v>
      </c>
    </row>
    <row r="10" spans="1:15">
      <c r="A10" s="20">
        <v>7</v>
      </c>
      <c r="B10" s="38" t="s">
        <v>35</v>
      </c>
      <c r="C10" s="30" t="s">
        <v>37</v>
      </c>
      <c r="D10" s="39" t="s">
        <v>23</v>
      </c>
      <c r="E10" s="30" t="s">
        <v>38</v>
      </c>
      <c r="F10" s="39" t="s">
        <v>39</v>
      </c>
      <c r="G10" s="41">
        <v>54105</v>
      </c>
      <c r="H10" s="41">
        <v>12</v>
      </c>
      <c r="I10" s="29">
        <v>987.3</v>
      </c>
      <c r="J10" s="29">
        <v>970.3</v>
      </c>
      <c r="K10" s="29">
        <v>895.1</v>
      </c>
      <c r="L10" s="31">
        <v>746.2</v>
      </c>
      <c r="M10" s="33"/>
      <c r="N10" s="34">
        <v>3598.8999999999996</v>
      </c>
      <c r="O10" s="45">
        <v>7</v>
      </c>
    </row>
    <row r="11" spans="1:15">
      <c r="A11" s="20">
        <v>8</v>
      </c>
      <c r="B11" s="38" t="s">
        <v>57</v>
      </c>
      <c r="C11" s="30" t="s">
        <v>58</v>
      </c>
      <c r="D11" s="39" t="s">
        <v>23</v>
      </c>
      <c r="E11" s="30" t="s">
        <v>55</v>
      </c>
      <c r="F11" s="39" t="s">
        <v>59</v>
      </c>
      <c r="G11" s="41">
        <v>66918</v>
      </c>
      <c r="H11" s="41">
        <v>48</v>
      </c>
      <c r="I11" s="29">
        <v>818.2</v>
      </c>
      <c r="J11" s="29">
        <v>772.2</v>
      </c>
      <c r="K11" s="29">
        <v>996.5</v>
      </c>
      <c r="L11" s="31">
        <v>775.4</v>
      </c>
      <c r="M11" s="33"/>
      <c r="N11" s="34">
        <v>3362.3</v>
      </c>
      <c r="O11" s="45">
        <v>8</v>
      </c>
    </row>
    <row r="12" spans="1:15">
      <c r="A12" s="20">
        <v>9</v>
      </c>
      <c r="B12" s="38" t="s">
        <v>36</v>
      </c>
      <c r="C12" s="30" t="s">
        <v>27</v>
      </c>
      <c r="D12" s="39" t="s">
        <v>23</v>
      </c>
      <c r="E12" s="30" t="s">
        <v>38</v>
      </c>
      <c r="F12" s="39" t="s">
        <v>60</v>
      </c>
      <c r="G12" s="41">
        <v>82354</v>
      </c>
      <c r="H12" s="41">
        <v>45</v>
      </c>
      <c r="I12" s="29">
        <v>985.3</v>
      </c>
      <c r="J12" s="29" t="s">
        <v>61</v>
      </c>
      <c r="K12" s="29">
        <v>1000</v>
      </c>
      <c r="L12" s="31">
        <v>1000</v>
      </c>
      <c r="M12" s="33"/>
      <c r="N12" s="34">
        <v>2985.3</v>
      </c>
      <c r="O12" s="45">
        <v>9</v>
      </c>
    </row>
    <row r="13" spans="1:15">
      <c r="A13" s="20">
        <v>10</v>
      </c>
      <c r="B13" s="38" t="s">
        <v>46</v>
      </c>
      <c r="C13" s="30" t="s">
        <v>47</v>
      </c>
      <c r="D13" s="39" t="s">
        <v>26</v>
      </c>
      <c r="E13" s="30" t="s">
        <v>38</v>
      </c>
      <c r="F13" s="39" t="s">
        <v>49</v>
      </c>
      <c r="G13" s="41">
        <v>94369</v>
      </c>
      <c r="H13" s="41">
        <v>46</v>
      </c>
      <c r="I13" s="29">
        <v>973.2</v>
      </c>
      <c r="J13" s="29">
        <v>675.3</v>
      </c>
      <c r="K13" s="29">
        <v>488.6</v>
      </c>
      <c r="L13" s="31">
        <v>833.5</v>
      </c>
      <c r="M13" s="33"/>
      <c r="N13" s="34">
        <v>2970.6</v>
      </c>
      <c r="O13" s="45">
        <v>10</v>
      </c>
    </row>
    <row r="14" spans="1:15">
      <c r="A14" s="20">
        <v>11</v>
      </c>
      <c r="B14" s="38" t="s">
        <v>22</v>
      </c>
      <c r="C14" s="30" t="s">
        <v>25</v>
      </c>
      <c r="D14" s="39" t="s">
        <v>26</v>
      </c>
      <c r="E14" s="30" t="s">
        <v>29</v>
      </c>
      <c r="F14" s="39" t="s">
        <v>31</v>
      </c>
      <c r="G14" s="41">
        <v>66922</v>
      </c>
      <c r="H14" s="41">
        <v>23</v>
      </c>
      <c r="I14" s="29">
        <v>958.9</v>
      </c>
      <c r="J14" s="29">
        <v>536.4</v>
      </c>
      <c r="K14" s="29" t="s">
        <v>33</v>
      </c>
      <c r="L14" s="31">
        <v>983</v>
      </c>
      <c r="M14" s="33"/>
      <c r="N14" s="34">
        <v>2478.3000000000002</v>
      </c>
      <c r="O14" s="45">
        <v>11</v>
      </c>
    </row>
    <row r="15" spans="1:15">
      <c r="A15" s="46">
        <v>12</v>
      </c>
      <c r="B15" s="48" t="s">
        <v>66</v>
      </c>
      <c r="C15" s="50" t="s">
        <v>24</v>
      </c>
      <c r="D15" s="52" t="s">
        <v>26</v>
      </c>
      <c r="E15" s="50" t="s">
        <v>55</v>
      </c>
      <c r="F15" s="52" t="s">
        <v>69</v>
      </c>
      <c r="G15" s="54">
        <v>119685</v>
      </c>
      <c r="H15" s="54">
        <v>5</v>
      </c>
      <c r="I15" s="55">
        <v>778.3</v>
      </c>
      <c r="J15" s="55" t="s">
        <v>33</v>
      </c>
      <c r="K15" s="55">
        <v>486.1</v>
      </c>
      <c r="L15" s="56" t="s">
        <v>33</v>
      </c>
      <c r="M15" s="59"/>
      <c r="N15" s="61">
        <v>1264.4000000000001</v>
      </c>
      <c r="O15" s="63">
        <v>12</v>
      </c>
    </row>
    <row r="16" spans="1:15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</row>
  </sheetData>
  <mergeCells count="2">
    <mergeCell ref="A1:O1"/>
    <mergeCell ref="A2:O2"/>
  </mergeCells>
  <conditionalFormatting sqref="I4:M15">
    <cfRule type="cellIs" dxfId="1" priority="1" operator="equal">
      <formula>1000</formula>
    </cfRule>
  </conditionalFormatting>
  <conditionalFormatting sqref="N4:N15">
    <cfRule type="cellIs" dxfId="0" priority="2" operator="equal">
      <formula>5000</formula>
    </cfRule>
  </conditionalFormatting>
  <printOptions horizontalCentered="1" gridLines="1"/>
  <pageMargins left="0.7" right="0.7" top="0.75" bottom="0.75" header="0" footer="0"/>
  <pageSetup paperSize="9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R21"/>
  <sheetViews>
    <sheetView workbookViewId="0"/>
  </sheetViews>
  <sheetFormatPr defaultColWidth="14.42578125" defaultRowHeight="15.75" customHeight="1"/>
  <cols>
    <col min="1" max="1" width="5.28515625" customWidth="1"/>
    <col min="9" max="9" width="4.7109375" customWidth="1"/>
    <col min="10" max="10" width="5.5703125" customWidth="1"/>
    <col min="19" max="19" width="5.7109375" customWidth="1"/>
    <col min="27" max="27" width="4.7109375" customWidth="1"/>
    <col min="28" max="28" width="5.42578125" customWidth="1"/>
    <col min="37" max="37" width="5.140625" customWidth="1"/>
  </cols>
  <sheetData>
    <row r="1" spans="1:44" ht="15.75" customHeight="1">
      <c r="A1" s="82" t="s">
        <v>1</v>
      </c>
      <c r="B1" s="77"/>
      <c r="C1" s="77"/>
      <c r="D1" s="77"/>
      <c r="E1" s="77"/>
      <c r="F1" s="77"/>
      <c r="G1" s="77"/>
      <c r="H1" s="78"/>
      <c r="J1" s="82" t="s">
        <v>2</v>
      </c>
      <c r="K1" s="77"/>
      <c r="L1" s="77"/>
      <c r="M1" s="77"/>
      <c r="N1" s="77"/>
      <c r="O1" s="77"/>
      <c r="P1" s="77"/>
      <c r="Q1" s="78"/>
      <c r="S1" s="82" t="s">
        <v>4</v>
      </c>
      <c r="T1" s="77"/>
      <c r="U1" s="77"/>
      <c r="V1" s="77"/>
      <c r="W1" s="77"/>
      <c r="X1" s="77"/>
      <c r="Y1" s="77"/>
      <c r="Z1" s="78"/>
      <c r="AB1" s="82" t="s">
        <v>5</v>
      </c>
      <c r="AC1" s="77"/>
      <c r="AD1" s="77"/>
      <c r="AE1" s="77"/>
      <c r="AF1" s="77"/>
      <c r="AG1" s="77"/>
      <c r="AH1" s="77"/>
      <c r="AI1" s="78"/>
      <c r="AK1" s="82" t="s">
        <v>6</v>
      </c>
      <c r="AL1" s="77"/>
      <c r="AM1" s="77"/>
      <c r="AN1" s="77"/>
      <c r="AO1" s="77"/>
      <c r="AP1" s="77"/>
      <c r="AQ1" s="77"/>
      <c r="AR1" s="78"/>
    </row>
    <row r="2" spans="1:44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  <c r="N2" s="1"/>
      <c r="O2" s="1"/>
      <c r="P2" s="1"/>
      <c r="Q2" s="1"/>
      <c r="S2" s="1"/>
      <c r="T2" s="1"/>
      <c r="U2" s="1"/>
      <c r="V2" s="1"/>
      <c r="W2" s="1"/>
      <c r="X2" s="1"/>
      <c r="Y2" s="1"/>
      <c r="Z2" s="1"/>
      <c r="AB2" s="1"/>
      <c r="AC2" s="1"/>
      <c r="AD2" s="1"/>
      <c r="AE2" s="1"/>
      <c r="AF2" s="1"/>
      <c r="AG2" s="1"/>
      <c r="AH2" s="1"/>
      <c r="AI2" s="1"/>
      <c r="AK2" s="1"/>
      <c r="AL2" s="1"/>
      <c r="AM2" s="1"/>
      <c r="AN2" s="1"/>
      <c r="AO2" s="1"/>
      <c r="AP2" s="1"/>
      <c r="AQ2" s="1"/>
      <c r="AR2" s="1"/>
    </row>
    <row r="3" spans="1:44" ht="15.75" customHeight="1">
      <c r="A3" s="82" t="s">
        <v>7</v>
      </c>
      <c r="B3" s="77"/>
      <c r="C3" s="77"/>
      <c r="D3" s="77"/>
      <c r="E3" s="77"/>
      <c r="F3" s="77"/>
      <c r="G3" s="77"/>
      <c r="H3" s="78"/>
      <c r="J3" s="82" t="s">
        <v>7</v>
      </c>
      <c r="K3" s="77"/>
      <c r="L3" s="77"/>
      <c r="M3" s="77"/>
      <c r="N3" s="77"/>
      <c r="O3" s="77"/>
      <c r="P3" s="77"/>
      <c r="Q3" s="78"/>
      <c r="S3" s="82" t="s">
        <v>7</v>
      </c>
      <c r="T3" s="77"/>
      <c r="U3" s="77"/>
      <c r="V3" s="77"/>
      <c r="W3" s="77"/>
      <c r="X3" s="77"/>
      <c r="Y3" s="77"/>
      <c r="Z3" s="78"/>
      <c r="AB3" s="82" t="s">
        <v>7</v>
      </c>
      <c r="AC3" s="77"/>
      <c r="AD3" s="77"/>
      <c r="AE3" s="77"/>
      <c r="AF3" s="77"/>
      <c r="AG3" s="77"/>
      <c r="AH3" s="77"/>
      <c r="AI3" s="78"/>
      <c r="AK3" s="82" t="s">
        <v>6</v>
      </c>
      <c r="AL3" s="77"/>
      <c r="AM3" s="77"/>
      <c r="AN3" s="77"/>
      <c r="AO3" s="77"/>
      <c r="AP3" s="77"/>
      <c r="AQ3" s="77"/>
      <c r="AR3" s="78"/>
    </row>
    <row r="4" spans="1:44">
      <c r="A4" s="4" t="s">
        <v>8</v>
      </c>
      <c r="B4" s="5" t="s">
        <v>9</v>
      </c>
      <c r="C4" s="5" t="s">
        <v>10</v>
      </c>
      <c r="D4" s="6" t="s">
        <v>12</v>
      </c>
      <c r="E4" s="10" t="s">
        <v>13</v>
      </c>
      <c r="F4" s="10" t="s">
        <v>17</v>
      </c>
      <c r="G4" s="10" t="s">
        <v>18</v>
      </c>
      <c r="H4" s="11" t="s">
        <v>19</v>
      </c>
      <c r="J4" s="4" t="s">
        <v>8</v>
      </c>
      <c r="K4" s="5" t="s">
        <v>9</v>
      </c>
      <c r="L4" s="5" t="s">
        <v>10</v>
      </c>
      <c r="M4" s="6" t="s">
        <v>12</v>
      </c>
      <c r="N4" s="10" t="s">
        <v>13</v>
      </c>
      <c r="O4" s="10" t="s">
        <v>17</v>
      </c>
      <c r="P4" s="10" t="s">
        <v>18</v>
      </c>
      <c r="Q4" s="11" t="s">
        <v>19</v>
      </c>
      <c r="S4" s="4" t="s">
        <v>8</v>
      </c>
      <c r="T4" s="5" t="s">
        <v>9</v>
      </c>
      <c r="U4" s="5" t="s">
        <v>10</v>
      </c>
      <c r="V4" s="6" t="s">
        <v>12</v>
      </c>
      <c r="W4" s="10" t="s">
        <v>13</v>
      </c>
      <c r="X4" s="10" t="s">
        <v>17</v>
      </c>
      <c r="Y4" s="10" t="s">
        <v>18</v>
      </c>
      <c r="Z4" s="11" t="s">
        <v>19</v>
      </c>
      <c r="AB4" s="4" t="s">
        <v>8</v>
      </c>
      <c r="AC4" s="5" t="s">
        <v>9</v>
      </c>
      <c r="AD4" s="5" t="s">
        <v>10</v>
      </c>
      <c r="AE4" s="6" t="s">
        <v>12</v>
      </c>
      <c r="AF4" s="10" t="s">
        <v>13</v>
      </c>
      <c r="AG4" s="10" t="s">
        <v>17</v>
      </c>
      <c r="AH4" s="10" t="s">
        <v>18</v>
      </c>
      <c r="AI4" s="11" t="s">
        <v>19</v>
      </c>
      <c r="AK4" s="4" t="s">
        <v>8</v>
      </c>
      <c r="AL4" s="5" t="s">
        <v>9</v>
      </c>
      <c r="AM4" s="5" t="s">
        <v>10</v>
      </c>
      <c r="AN4" s="6" t="s">
        <v>12</v>
      </c>
      <c r="AO4" s="10" t="s">
        <v>13</v>
      </c>
      <c r="AP4" s="10" t="s">
        <v>17</v>
      </c>
      <c r="AQ4" s="10" t="s">
        <v>18</v>
      </c>
      <c r="AR4" s="11" t="s">
        <v>19</v>
      </c>
    </row>
    <row r="5" spans="1:44">
      <c r="A5" s="14">
        <v>1</v>
      </c>
      <c r="B5" s="17" t="s">
        <v>65</v>
      </c>
      <c r="C5" s="21" t="s">
        <v>21</v>
      </c>
      <c r="D5" s="22">
        <v>3</v>
      </c>
      <c r="E5" s="22">
        <v>360</v>
      </c>
      <c r="F5" s="22">
        <v>95.199999999999989</v>
      </c>
      <c r="G5" s="22">
        <v>455.2</v>
      </c>
      <c r="H5" s="24">
        <v>1000</v>
      </c>
      <c r="J5" s="14">
        <v>1</v>
      </c>
      <c r="K5" s="17" t="s">
        <v>54</v>
      </c>
      <c r="L5" s="21" t="s">
        <v>24</v>
      </c>
      <c r="M5" s="22">
        <v>37</v>
      </c>
      <c r="N5" s="22">
        <v>361.99999999999994</v>
      </c>
      <c r="O5" s="22">
        <v>95</v>
      </c>
      <c r="P5" s="22">
        <v>453.00000000000006</v>
      </c>
      <c r="Q5" s="24">
        <v>1000</v>
      </c>
      <c r="S5" s="14">
        <v>1</v>
      </c>
      <c r="T5" s="17" t="s">
        <v>36</v>
      </c>
      <c r="U5" s="21" t="s">
        <v>27</v>
      </c>
      <c r="V5" s="22">
        <v>45</v>
      </c>
      <c r="W5" s="22">
        <v>361</v>
      </c>
      <c r="X5" s="22">
        <v>97.699999999999989</v>
      </c>
      <c r="Y5" s="22">
        <v>456.7</v>
      </c>
      <c r="Z5" s="24">
        <v>1000</v>
      </c>
      <c r="AB5" s="14">
        <v>1</v>
      </c>
      <c r="AC5" s="17" t="s">
        <v>36</v>
      </c>
      <c r="AD5" s="21" t="s">
        <v>27</v>
      </c>
      <c r="AE5" s="22">
        <v>45</v>
      </c>
      <c r="AF5" s="22">
        <v>361</v>
      </c>
      <c r="AG5" s="22">
        <v>93.1</v>
      </c>
      <c r="AH5" s="22">
        <v>452.1</v>
      </c>
      <c r="AI5" s="24">
        <v>1000</v>
      </c>
      <c r="AK5" s="14">
        <v>1</v>
      </c>
      <c r="AL5" s="17" t="s">
        <v>40</v>
      </c>
      <c r="AM5" s="21" t="s">
        <v>32</v>
      </c>
      <c r="AN5" s="21">
        <v>18</v>
      </c>
      <c r="AO5" s="22">
        <v>357</v>
      </c>
      <c r="AP5" s="22">
        <v>94.3</v>
      </c>
      <c r="AQ5" s="22">
        <v>451.3</v>
      </c>
      <c r="AR5" s="24">
        <v>1000</v>
      </c>
    </row>
    <row r="6" spans="1:44">
      <c r="A6" s="37">
        <v>2</v>
      </c>
      <c r="B6" s="42" t="s">
        <v>36</v>
      </c>
      <c r="C6" s="42" t="s">
        <v>27</v>
      </c>
      <c r="D6" s="43">
        <v>45</v>
      </c>
      <c r="E6" s="43">
        <v>361.99999999999994</v>
      </c>
      <c r="F6" s="43">
        <v>90.499999999999986</v>
      </c>
      <c r="G6" s="43">
        <v>448.50000000000006</v>
      </c>
      <c r="H6" s="44">
        <v>985.28119507908627</v>
      </c>
      <c r="J6" s="37">
        <v>2</v>
      </c>
      <c r="K6" s="42" t="s">
        <v>40</v>
      </c>
      <c r="L6" s="42" t="s">
        <v>32</v>
      </c>
      <c r="M6" s="43">
        <v>18</v>
      </c>
      <c r="N6" s="43">
        <v>360</v>
      </c>
      <c r="O6" s="43">
        <v>89</v>
      </c>
      <c r="P6" s="43">
        <v>449</v>
      </c>
      <c r="Q6" s="44">
        <v>991.16997792494465</v>
      </c>
      <c r="S6" s="37">
        <v>2</v>
      </c>
      <c r="T6" s="42" t="s">
        <v>50</v>
      </c>
      <c r="U6" s="42" t="s">
        <v>51</v>
      </c>
      <c r="V6" s="43">
        <v>39</v>
      </c>
      <c r="W6" s="43">
        <v>359</v>
      </c>
      <c r="X6" s="43">
        <v>94.3</v>
      </c>
      <c r="Y6" s="43">
        <v>453.3</v>
      </c>
      <c r="Z6" s="44">
        <v>992.55528793518727</v>
      </c>
      <c r="AB6" s="37">
        <v>2</v>
      </c>
      <c r="AC6" s="42" t="s">
        <v>40</v>
      </c>
      <c r="AD6" s="42" t="s">
        <v>32</v>
      </c>
      <c r="AE6" s="43">
        <v>18</v>
      </c>
      <c r="AF6" s="43">
        <v>359</v>
      </c>
      <c r="AG6" s="43">
        <v>92.5</v>
      </c>
      <c r="AH6" s="43">
        <v>451.5</v>
      </c>
      <c r="AI6" s="44">
        <v>998.67285998672855</v>
      </c>
      <c r="AK6" s="37">
        <v>2</v>
      </c>
      <c r="AL6" s="21" t="s">
        <v>54</v>
      </c>
      <c r="AM6" s="21" t="s">
        <v>24</v>
      </c>
      <c r="AN6" s="21">
        <v>37</v>
      </c>
      <c r="AO6" s="43">
        <v>359</v>
      </c>
      <c r="AP6" s="43">
        <v>92</v>
      </c>
      <c r="AQ6" s="43">
        <v>451</v>
      </c>
      <c r="AR6" s="44">
        <v>999.33525371150006</v>
      </c>
    </row>
    <row r="7" spans="1:44">
      <c r="A7" s="37">
        <v>3</v>
      </c>
      <c r="B7" s="42" t="s">
        <v>46</v>
      </c>
      <c r="C7" s="42" t="s">
        <v>47</v>
      </c>
      <c r="D7" s="43">
        <v>46</v>
      </c>
      <c r="E7" s="43">
        <v>360</v>
      </c>
      <c r="F7" s="43">
        <v>82.999999999999986</v>
      </c>
      <c r="G7" s="43">
        <v>443</v>
      </c>
      <c r="H7" s="44">
        <v>973.19859402460463</v>
      </c>
      <c r="J7" s="37">
        <v>3</v>
      </c>
      <c r="K7" s="42" t="s">
        <v>46</v>
      </c>
      <c r="L7" s="42" t="s">
        <v>47</v>
      </c>
      <c r="M7" s="43">
        <v>46</v>
      </c>
      <c r="N7" s="43">
        <v>220</v>
      </c>
      <c r="O7" s="43">
        <v>85.9</v>
      </c>
      <c r="P7" s="43">
        <v>305.89999999999998</v>
      </c>
      <c r="Q7" s="44">
        <v>675.27593818984542</v>
      </c>
      <c r="S7" s="37">
        <v>3</v>
      </c>
      <c r="T7" s="42" t="s">
        <v>54</v>
      </c>
      <c r="U7" s="42" t="s">
        <v>24</v>
      </c>
      <c r="V7" s="43">
        <v>37</v>
      </c>
      <c r="W7" s="43">
        <v>360</v>
      </c>
      <c r="X7" s="43">
        <v>89</v>
      </c>
      <c r="Y7" s="43">
        <v>449</v>
      </c>
      <c r="Z7" s="44">
        <v>983.13991679439459</v>
      </c>
      <c r="AB7" s="37">
        <v>3</v>
      </c>
      <c r="AC7" s="42" t="s">
        <v>43</v>
      </c>
      <c r="AD7" s="42" t="s">
        <v>44</v>
      </c>
      <c r="AE7" s="43">
        <v>33</v>
      </c>
      <c r="AF7" s="43">
        <v>355.99999999999994</v>
      </c>
      <c r="AG7" s="43">
        <v>94.6</v>
      </c>
      <c r="AH7" s="43">
        <v>450.59999999999991</v>
      </c>
      <c r="AI7" s="44">
        <v>996.68214996682116</v>
      </c>
      <c r="AK7" s="37">
        <v>3</v>
      </c>
      <c r="AL7" s="21" t="s">
        <v>65</v>
      </c>
      <c r="AM7" s="21" t="s">
        <v>21</v>
      </c>
      <c r="AN7" s="21">
        <v>3</v>
      </c>
      <c r="AO7" s="43">
        <v>355.99999999999994</v>
      </c>
      <c r="AP7" s="43">
        <v>92.1</v>
      </c>
      <c r="AQ7" s="43">
        <v>448.09999999999991</v>
      </c>
      <c r="AR7" s="44">
        <v>992.90937292266756</v>
      </c>
    </row>
    <row r="8" spans="1:44">
      <c r="A8" s="37">
        <v>4</v>
      </c>
      <c r="B8" s="42" t="s">
        <v>54</v>
      </c>
      <c r="C8" s="42" t="s">
        <v>24</v>
      </c>
      <c r="D8" s="43">
        <v>37</v>
      </c>
      <c r="E8" s="43">
        <v>359</v>
      </c>
      <c r="F8" s="43">
        <v>74.599999999999994</v>
      </c>
      <c r="G8" s="43">
        <v>433.6</v>
      </c>
      <c r="H8" s="44">
        <v>952.54833040421795</v>
      </c>
      <c r="J8" s="37">
        <v>4</v>
      </c>
      <c r="K8" s="42" t="s">
        <v>22</v>
      </c>
      <c r="L8" s="42" t="s">
        <v>25</v>
      </c>
      <c r="M8" s="43">
        <v>23</v>
      </c>
      <c r="N8" s="43">
        <v>207</v>
      </c>
      <c r="O8" s="43">
        <v>36</v>
      </c>
      <c r="P8" s="43">
        <v>243</v>
      </c>
      <c r="Q8" s="44">
        <v>536.42384105960264</v>
      </c>
      <c r="S8" s="37">
        <v>4</v>
      </c>
      <c r="T8" s="42" t="s">
        <v>35</v>
      </c>
      <c r="U8" s="42" t="s">
        <v>37</v>
      </c>
      <c r="V8" s="43">
        <v>12</v>
      </c>
      <c r="W8" s="43">
        <v>315.00000000000006</v>
      </c>
      <c r="X8" s="43">
        <v>93.799999999999983</v>
      </c>
      <c r="Y8" s="43">
        <v>408.80000000000007</v>
      </c>
      <c r="Z8" s="44">
        <v>895.11714473396114</v>
      </c>
      <c r="AB8" s="37">
        <v>4</v>
      </c>
      <c r="AC8" s="42" t="s">
        <v>62</v>
      </c>
      <c r="AD8" s="42" t="s">
        <v>63</v>
      </c>
      <c r="AE8" s="43">
        <v>47</v>
      </c>
      <c r="AF8" s="43">
        <v>359</v>
      </c>
      <c r="AG8" s="43">
        <v>86.5</v>
      </c>
      <c r="AH8" s="43">
        <v>445.5</v>
      </c>
      <c r="AI8" s="44">
        <v>985.40145985401455</v>
      </c>
      <c r="AK8" s="37">
        <v>4</v>
      </c>
      <c r="AL8" s="21" t="s">
        <v>50</v>
      </c>
      <c r="AM8" s="21" t="s">
        <v>51</v>
      </c>
      <c r="AN8" s="21">
        <v>39</v>
      </c>
      <c r="AO8" s="43">
        <v>319.00000000000006</v>
      </c>
      <c r="AP8" s="43">
        <v>78.899999999999991</v>
      </c>
      <c r="AQ8" s="43">
        <v>397.90000000000003</v>
      </c>
      <c r="AR8" s="44">
        <v>881.67516064701988</v>
      </c>
    </row>
    <row r="9" spans="1:44">
      <c r="A9" s="37">
        <v>5</v>
      </c>
      <c r="B9" s="42" t="s">
        <v>50</v>
      </c>
      <c r="C9" s="42" t="s">
        <v>51</v>
      </c>
      <c r="D9" s="43">
        <v>39</v>
      </c>
      <c r="E9" s="43">
        <v>360</v>
      </c>
      <c r="F9" s="43">
        <v>67.8</v>
      </c>
      <c r="G9" s="43">
        <v>427.8</v>
      </c>
      <c r="H9" s="44">
        <v>939.80667838312831</v>
      </c>
      <c r="J9" s="37">
        <v>5</v>
      </c>
      <c r="K9" s="42" t="s">
        <v>66</v>
      </c>
      <c r="L9" s="42" t="s">
        <v>24</v>
      </c>
      <c r="M9" s="43">
        <v>5</v>
      </c>
      <c r="N9" s="43" t="s">
        <v>33</v>
      </c>
      <c r="O9" s="43" t="s">
        <v>67</v>
      </c>
      <c r="P9" s="43" t="s">
        <v>68</v>
      </c>
      <c r="Q9" s="44">
        <v>0</v>
      </c>
      <c r="S9" s="37">
        <v>5</v>
      </c>
      <c r="T9" s="42" t="s">
        <v>43</v>
      </c>
      <c r="U9" s="42" t="s">
        <v>44</v>
      </c>
      <c r="V9" s="43">
        <v>33</v>
      </c>
      <c r="W9" s="43">
        <v>258</v>
      </c>
      <c r="X9" s="43">
        <v>93.2</v>
      </c>
      <c r="Y9" s="43">
        <v>351.2</v>
      </c>
      <c r="Z9" s="44">
        <v>768.99496387125032</v>
      </c>
      <c r="AB9" s="37">
        <v>5</v>
      </c>
      <c r="AC9" s="42" t="s">
        <v>22</v>
      </c>
      <c r="AD9" s="42" t="s">
        <v>25</v>
      </c>
      <c r="AE9" s="43">
        <v>23</v>
      </c>
      <c r="AF9" s="43">
        <v>359</v>
      </c>
      <c r="AG9" s="43">
        <v>85.399999999999991</v>
      </c>
      <c r="AH9" s="43">
        <v>444.4</v>
      </c>
      <c r="AI9" s="44">
        <v>982.96836982968364</v>
      </c>
      <c r="AK9" s="47">
        <v>5</v>
      </c>
      <c r="AL9" s="49" t="s">
        <v>43</v>
      </c>
      <c r="AM9" s="49" t="s">
        <v>44</v>
      </c>
      <c r="AN9" s="49">
        <v>33</v>
      </c>
      <c r="AO9" s="51">
        <v>249</v>
      </c>
      <c r="AP9" s="51" t="s">
        <v>67</v>
      </c>
      <c r="AQ9" s="51">
        <v>249</v>
      </c>
      <c r="AR9" s="53">
        <v>551.73941945490799</v>
      </c>
    </row>
    <row r="10" spans="1:44">
      <c r="A10" s="37">
        <v>6</v>
      </c>
      <c r="B10" s="42" t="s">
        <v>66</v>
      </c>
      <c r="C10" s="42" t="s">
        <v>24</v>
      </c>
      <c r="D10" s="43">
        <v>5</v>
      </c>
      <c r="E10" s="43">
        <v>313.99999999999994</v>
      </c>
      <c r="F10" s="43">
        <v>40.299999999999997</v>
      </c>
      <c r="G10" s="43">
        <v>354.29999999999995</v>
      </c>
      <c r="H10" s="44">
        <v>778.33919156414754</v>
      </c>
      <c r="J10" s="37">
        <v>6</v>
      </c>
      <c r="K10" s="42" t="s">
        <v>36</v>
      </c>
      <c r="L10" s="42" t="s">
        <v>27</v>
      </c>
      <c r="M10" s="43">
        <v>45</v>
      </c>
      <c r="N10" s="43">
        <v>0</v>
      </c>
      <c r="O10" s="43" t="s">
        <v>67</v>
      </c>
      <c r="P10" s="43">
        <v>0</v>
      </c>
      <c r="Q10" s="44">
        <v>0</v>
      </c>
      <c r="S10" s="37">
        <v>6</v>
      </c>
      <c r="T10" s="42" t="s">
        <v>66</v>
      </c>
      <c r="U10" s="42" t="s">
        <v>24</v>
      </c>
      <c r="V10" s="43">
        <v>5</v>
      </c>
      <c r="W10" s="43">
        <v>222</v>
      </c>
      <c r="X10" s="43" t="s">
        <v>67</v>
      </c>
      <c r="Y10" s="43">
        <v>222</v>
      </c>
      <c r="Z10" s="44">
        <v>486.09590540836439</v>
      </c>
      <c r="AB10" s="37">
        <v>6</v>
      </c>
      <c r="AC10" s="42" t="s">
        <v>50</v>
      </c>
      <c r="AD10" s="42" t="s">
        <v>51</v>
      </c>
      <c r="AE10" s="43">
        <v>39</v>
      </c>
      <c r="AF10" s="43">
        <v>350</v>
      </c>
      <c r="AG10" s="43">
        <v>86.299999999999983</v>
      </c>
      <c r="AH10" s="43">
        <v>436.29999999999995</v>
      </c>
      <c r="AI10" s="44">
        <v>965.05197965051957</v>
      </c>
    </row>
    <row r="11" spans="1:44">
      <c r="A11" s="47">
        <v>7</v>
      </c>
      <c r="B11" s="57"/>
      <c r="C11" s="57"/>
      <c r="D11" s="51"/>
      <c r="E11" s="51" t="s">
        <v>67</v>
      </c>
      <c r="F11" s="51" t="s">
        <v>67</v>
      </c>
      <c r="G11" s="51" t="s">
        <v>68</v>
      </c>
      <c r="H11" s="53">
        <v>0</v>
      </c>
      <c r="J11" s="47">
        <v>7</v>
      </c>
      <c r="K11" s="57"/>
      <c r="L11" s="57"/>
      <c r="M11" s="51"/>
      <c r="N11" s="51" t="s">
        <v>67</v>
      </c>
      <c r="O11" s="51" t="s">
        <v>67</v>
      </c>
      <c r="P11" s="51" t="s">
        <v>68</v>
      </c>
      <c r="Q11" s="53">
        <v>0</v>
      </c>
      <c r="S11" s="47">
        <v>7</v>
      </c>
      <c r="T11" s="57"/>
      <c r="U11" s="57"/>
      <c r="V11" s="51"/>
      <c r="W11" s="51" t="s">
        <v>67</v>
      </c>
      <c r="X11" s="51" t="s">
        <v>67</v>
      </c>
      <c r="Y11" s="51" t="s">
        <v>68</v>
      </c>
      <c r="Z11" s="53">
        <v>0</v>
      </c>
      <c r="AB11" s="47">
        <v>7</v>
      </c>
      <c r="AC11" s="57"/>
      <c r="AD11" s="57"/>
      <c r="AE11" s="51"/>
      <c r="AF11" s="51" t="s">
        <v>67</v>
      </c>
      <c r="AG11" s="51" t="s">
        <v>67</v>
      </c>
      <c r="AH11" s="51" t="s">
        <v>68</v>
      </c>
      <c r="AI11" s="53">
        <v>0</v>
      </c>
    </row>
    <row r="13" spans="1:44" ht="15.75" customHeight="1">
      <c r="A13" s="82" t="s">
        <v>70</v>
      </c>
      <c r="B13" s="77"/>
      <c r="C13" s="77"/>
      <c r="D13" s="77"/>
      <c r="E13" s="77"/>
      <c r="F13" s="77"/>
      <c r="G13" s="77"/>
      <c r="H13" s="78"/>
      <c r="J13" s="82" t="s">
        <v>70</v>
      </c>
      <c r="K13" s="77"/>
      <c r="L13" s="77"/>
      <c r="M13" s="77"/>
      <c r="N13" s="77"/>
      <c r="O13" s="77"/>
      <c r="P13" s="77"/>
      <c r="Q13" s="78"/>
      <c r="S13" s="82" t="s">
        <v>70</v>
      </c>
      <c r="T13" s="77"/>
      <c r="U13" s="77"/>
      <c r="V13" s="77"/>
      <c r="W13" s="77"/>
      <c r="X13" s="77"/>
      <c r="Y13" s="77"/>
      <c r="Z13" s="78"/>
      <c r="AB13" s="82" t="s">
        <v>70</v>
      </c>
      <c r="AC13" s="77"/>
      <c r="AD13" s="77"/>
      <c r="AE13" s="77"/>
      <c r="AF13" s="77"/>
      <c r="AG13" s="77"/>
      <c r="AH13" s="77"/>
      <c r="AI13" s="78"/>
    </row>
    <row r="14" spans="1:44">
      <c r="A14" s="4" t="s">
        <v>8</v>
      </c>
      <c r="B14" s="5" t="s">
        <v>9</v>
      </c>
      <c r="C14" s="5" t="s">
        <v>10</v>
      </c>
      <c r="D14" s="6" t="s">
        <v>12</v>
      </c>
      <c r="E14" s="10" t="s">
        <v>13</v>
      </c>
      <c r="F14" s="10" t="s">
        <v>17</v>
      </c>
      <c r="G14" s="10" t="s">
        <v>18</v>
      </c>
      <c r="H14" s="11" t="s">
        <v>19</v>
      </c>
      <c r="J14" s="4" t="s">
        <v>8</v>
      </c>
      <c r="K14" s="5" t="s">
        <v>9</v>
      </c>
      <c r="L14" s="5" t="s">
        <v>10</v>
      </c>
      <c r="M14" s="6" t="s">
        <v>12</v>
      </c>
      <c r="N14" s="10" t="s">
        <v>13</v>
      </c>
      <c r="O14" s="10" t="s">
        <v>17</v>
      </c>
      <c r="P14" s="10" t="s">
        <v>18</v>
      </c>
      <c r="Q14" s="11" t="s">
        <v>19</v>
      </c>
      <c r="S14" s="4" t="s">
        <v>8</v>
      </c>
      <c r="T14" s="5" t="s">
        <v>9</v>
      </c>
      <c r="U14" s="5" t="s">
        <v>10</v>
      </c>
      <c r="V14" s="6" t="s">
        <v>12</v>
      </c>
      <c r="W14" s="10" t="s">
        <v>13</v>
      </c>
      <c r="X14" s="10" t="s">
        <v>17</v>
      </c>
      <c r="Y14" s="10" t="s">
        <v>18</v>
      </c>
      <c r="Z14" s="11" t="s">
        <v>19</v>
      </c>
      <c r="AB14" s="4" t="s">
        <v>8</v>
      </c>
      <c r="AC14" s="5" t="s">
        <v>9</v>
      </c>
      <c r="AD14" s="5" t="s">
        <v>10</v>
      </c>
      <c r="AE14" s="6" t="s">
        <v>12</v>
      </c>
      <c r="AF14" s="10" t="s">
        <v>13</v>
      </c>
      <c r="AG14" s="10" t="s">
        <v>17</v>
      </c>
      <c r="AH14" s="10" t="s">
        <v>18</v>
      </c>
      <c r="AI14" s="11" t="s">
        <v>19</v>
      </c>
    </row>
    <row r="15" spans="1:44">
      <c r="A15" s="14">
        <v>1</v>
      </c>
      <c r="B15" s="17" t="s">
        <v>62</v>
      </c>
      <c r="C15" s="21" t="s">
        <v>63</v>
      </c>
      <c r="D15" s="22">
        <v>47</v>
      </c>
      <c r="E15" s="22">
        <v>360</v>
      </c>
      <c r="F15" s="22">
        <v>97.1</v>
      </c>
      <c r="G15" s="22">
        <v>457.1</v>
      </c>
      <c r="H15" s="24">
        <v>1000</v>
      </c>
      <c r="J15" s="14">
        <v>1</v>
      </c>
      <c r="K15" s="17" t="s">
        <v>65</v>
      </c>
      <c r="L15" s="21" t="s">
        <v>21</v>
      </c>
      <c r="M15" s="22">
        <v>3</v>
      </c>
      <c r="N15" s="22">
        <v>361</v>
      </c>
      <c r="O15" s="22">
        <v>96.199999999999989</v>
      </c>
      <c r="P15" s="22">
        <v>455.2</v>
      </c>
      <c r="Q15" s="24">
        <v>1000</v>
      </c>
      <c r="S15" s="14">
        <v>1</v>
      </c>
      <c r="T15" s="17" t="s">
        <v>40</v>
      </c>
      <c r="U15" s="21" t="s">
        <v>32</v>
      </c>
      <c r="V15" s="22">
        <v>18</v>
      </c>
      <c r="W15" s="22">
        <v>361</v>
      </c>
      <c r="X15" s="22">
        <v>96.8</v>
      </c>
      <c r="Y15" s="22">
        <v>455.8</v>
      </c>
      <c r="Z15" s="24">
        <v>1000</v>
      </c>
      <c r="AB15" s="14">
        <v>1</v>
      </c>
      <c r="AC15" s="17" t="s">
        <v>65</v>
      </c>
      <c r="AD15" s="21" t="s">
        <v>21</v>
      </c>
      <c r="AE15" s="22">
        <v>3</v>
      </c>
      <c r="AF15" s="22">
        <v>360</v>
      </c>
      <c r="AG15" s="22">
        <v>78.5</v>
      </c>
      <c r="AH15" s="22">
        <v>438.5</v>
      </c>
      <c r="AI15" s="24">
        <v>1000</v>
      </c>
    </row>
    <row r="16" spans="1:44">
      <c r="A16" s="37">
        <v>2</v>
      </c>
      <c r="B16" s="42" t="s">
        <v>40</v>
      </c>
      <c r="C16" s="42" t="s">
        <v>32</v>
      </c>
      <c r="D16" s="43">
        <v>18</v>
      </c>
      <c r="E16" s="43">
        <v>360</v>
      </c>
      <c r="F16" s="43">
        <v>96.5</v>
      </c>
      <c r="G16" s="43">
        <v>456.5</v>
      </c>
      <c r="H16" s="44">
        <v>998.68737694158824</v>
      </c>
      <c r="J16" s="37">
        <v>2</v>
      </c>
      <c r="K16" s="42" t="s">
        <v>43</v>
      </c>
      <c r="L16" s="42" t="s">
        <v>44</v>
      </c>
      <c r="M16" s="43">
        <v>33</v>
      </c>
      <c r="N16" s="43">
        <v>357</v>
      </c>
      <c r="O16" s="43">
        <v>90.499999999999986</v>
      </c>
      <c r="P16" s="43">
        <v>447.5</v>
      </c>
      <c r="Q16" s="44">
        <v>983.08435852372588</v>
      </c>
      <c r="S16" s="37">
        <v>2</v>
      </c>
      <c r="T16" s="42" t="s">
        <v>65</v>
      </c>
      <c r="U16" s="42" t="s">
        <v>21</v>
      </c>
      <c r="V16" s="43">
        <v>3</v>
      </c>
      <c r="W16" s="43">
        <v>361.99999999999994</v>
      </c>
      <c r="X16" s="43">
        <v>97.1</v>
      </c>
      <c r="Y16" s="43">
        <v>455.1</v>
      </c>
      <c r="Z16" s="44">
        <v>998.46423870118474</v>
      </c>
      <c r="AB16" s="37">
        <v>2</v>
      </c>
      <c r="AC16" s="42" t="s">
        <v>46</v>
      </c>
      <c r="AD16" s="42" t="s">
        <v>47</v>
      </c>
      <c r="AE16" s="43">
        <v>46</v>
      </c>
      <c r="AF16" s="43">
        <v>277</v>
      </c>
      <c r="AG16" s="43">
        <v>88.5</v>
      </c>
      <c r="AH16" s="43">
        <v>365.5</v>
      </c>
      <c r="AI16" s="44">
        <v>833.52337514253134</v>
      </c>
    </row>
    <row r="17" spans="1:35">
      <c r="A17" s="37">
        <v>3</v>
      </c>
      <c r="B17" s="42" t="s">
        <v>43</v>
      </c>
      <c r="C17" s="42" t="s">
        <v>44</v>
      </c>
      <c r="D17" s="43">
        <v>33</v>
      </c>
      <c r="E17" s="43">
        <v>359</v>
      </c>
      <c r="F17" s="43">
        <v>93.799999999999983</v>
      </c>
      <c r="G17" s="43">
        <v>452.79999999999995</v>
      </c>
      <c r="H17" s="44">
        <v>990.59286808138245</v>
      </c>
      <c r="J17" s="37">
        <v>3</v>
      </c>
      <c r="K17" s="42" t="s">
        <v>62</v>
      </c>
      <c r="L17" s="42" t="s">
        <v>63</v>
      </c>
      <c r="M17" s="43">
        <v>47</v>
      </c>
      <c r="N17" s="43">
        <v>359</v>
      </c>
      <c r="O17" s="43">
        <v>84.5</v>
      </c>
      <c r="P17" s="43">
        <v>443.5</v>
      </c>
      <c r="Q17" s="44">
        <v>974.29701230228477</v>
      </c>
      <c r="S17" s="37">
        <v>3</v>
      </c>
      <c r="T17" s="42" t="s">
        <v>57</v>
      </c>
      <c r="U17" s="42" t="s">
        <v>58</v>
      </c>
      <c r="V17" s="43">
        <v>48</v>
      </c>
      <c r="W17" s="43">
        <v>359</v>
      </c>
      <c r="X17" s="43">
        <v>95.199999999999989</v>
      </c>
      <c r="Y17" s="43">
        <v>454.2</v>
      </c>
      <c r="Z17" s="44">
        <v>996.48968845985075</v>
      </c>
      <c r="AB17" s="37">
        <v>3</v>
      </c>
      <c r="AC17" s="42" t="s">
        <v>54</v>
      </c>
      <c r="AD17" s="42" t="s">
        <v>24</v>
      </c>
      <c r="AE17" s="43">
        <v>37</v>
      </c>
      <c r="AF17" s="43">
        <v>252</v>
      </c>
      <c r="AG17" s="43">
        <v>97.5</v>
      </c>
      <c r="AH17" s="43">
        <v>349.5</v>
      </c>
      <c r="AI17" s="44">
        <v>797.03534777651089</v>
      </c>
    </row>
    <row r="18" spans="1:35">
      <c r="A18" s="37">
        <v>4</v>
      </c>
      <c r="B18" s="42" t="s">
        <v>35</v>
      </c>
      <c r="C18" s="42" t="s">
        <v>37</v>
      </c>
      <c r="D18" s="43">
        <v>12</v>
      </c>
      <c r="E18" s="43">
        <v>361</v>
      </c>
      <c r="F18" s="43">
        <v>92.300000000000011</v>
      </c>
      <c r="G18" s="43">
        <v>451.3</v>
      </c>
      <c r="H18" s="44">
        <v>987.31131043535322</v>
      </c>
      <c r="J18" s="37">
        <v>4</v>
      </c>
      <c r="K18" s="42" t="s">
        <v>35</v>
      </c>
      <c r="L18" s="42" t="s">
        <v>37</v>
      </c>
      <c r="M18" s="43">
        <v>12</v>
      </c>
      <c r="N18" s="43">
        <v>360</v>
      </c>
      <c r="O18" s="43">
        <v>81.7</v>
      </c>
      <c r="P18" s="43">
        <v>441.7</v>
      </c>
      <c r="Q18" s="44">
        <v>970.34270650263625</v>
      </c>
      <c r="S18" s="37">
        <v>4</v>
      </c>
      <c r="T18" s="42" t="s">
        <v>62</v>
      </c>
      <c r="U18" s="42" t="s">
        <v>63</v>
      </c>
      <c r="V18" s="43">
        <v>47</v>
      </c>
      <c r="W18" s="43">
        <v>212</v>
      </c>
      <c r="X18" s="43">
        <v>91.1</v>
      </c>
      <c r="Y18" s="43">
        <v>303.10000000000002</v>
      </c>
      <c r="Z18" s="44">
        <v>664.98464238701183</v>
      </c>
      <c r="AB18" s="37">
        <v>4</v>
      </c>
      <c r="AC18" s="42" t="s">
        <v>57</v>
      </c>
      <c r="AD18" s="42" t="s">
        <v>58</v>
      </c>
      <c r="AE18" s="43">
        <v>48</v>
      </c>
      <c r="AF18" s="43">
        <v>340.00000000000006</v>
      </c>
      <c r="AG18" s="43" t="s">
        <v>67</v>
      </c>
      <c r="AH18" s="43">
        <v>340.00000000000006</v>
      </c>
      <c r="AI18" s="44">
        <v>775.37058152793622</v>
      </c>
    </row>
    <row r="19" spans="1:35">
      <c r="A19" s="37">
        <v>5</v>
      </c>
      <c r="B19" s="42" t="s">
        <v>22</v>
      </c>
      <c r="C19" s="42" t="s">
        <v>25</v>
      </c>
      <c r="D19" s="43">
        <v>23</v>
      </c>
      <c r="E19" s="43">
        <v>361.99999999999994</v>
      </c>
      <c r="F19" s="43">
        <v>80.3</v>
      </c>
      <c r="G19" s="43">
        <v>438.30000000000007</v>
      </c>
      <c r="H19" s="44">
        <v>958.87114416976601</v>
      </c>
      <c r="J19" s="37">
        <v>5</v>
      </c>
      <c r="K19" s="42" t="s">
        <v>50</v>
      </c>
      <c r="L19" s="42" t="s">
        <v>51</v>
      </c>
      <c r="M19" s="43">
        <v>39</v>
      </c>
      <c r="N19" s="43">
        <v>347</v>
      </c>
      <c r="O19" s="43">
        <v>91.5</v>
      </c>
      <c r="P19" s="43">
        <v>438.5</v>
      </c>
      <c r="Q19" s="44">
        <v>963.31282952548338</v>
      </c>
      <c r="S19" s="37">
        <v>5</v>
      </c>
      <c r="T19" s="42" t="s">
        <v>46</v>
      </c>
      <c r="U19" s="42" t="s">
        <v>47</v>
      </c>
      <c r="V19" s="43">
        <v>46</v>
      </c>
      <c r="W19" s="43">
        <v>164</v>
      </c>
      <c r="X19" s="43">
        <v>58.699999999999989</v>
      </c>
      <c r="Y19" s="43">
        <v>222.7</v>
      </c>
      <c r="Z19" s="44">
        <v>488.59148749451515</v>
      </c>
      <c r="AB19" s="37">
        <v>5</v>
      </c>
      <c r="AC19" s="42" t="s">
        <v>35</v>
      </c>
      <c r="AD19" s="42" t="s">
        <v>37</v>
      </c>
      <c r="AE19" s="43">
        <v>12</v>
      </c>
      <c r="AF19" s="43">
        <v>230</v>
      </c>
      <c r="AG19" s="43">
        <v>97.199999999999989</v>
      </c>
      <c r="AH19" s="43">
        <v>327.2</v>
      </c>
      <c r="AI19" s="44">
        <v>746.18015963511971</v>
      </c>
    </row>
    <row r="20" spans="1:35">
      <c r="A20" s="37">
        <v>6</v>
      </c>
      <c r="B20" s="42" t="s">
        <v>57</v>
      </c>
      <c r="C20" s="42" t="s">
        <v>58</v>
      </c>
      <c r="D20" s="43">
        <v>48</v>
      </c>
      <c r="E20" s="43">
        <v>365.99999999999994</v>
      </c>
      <c r="F20" s="43">
        <v>20</v>
      </c>
      <c r="G20" s="43">
        <v>374.00000000000006</v>
      </c>
      <c r="H20" s="44">
        <v>818.20170640997605</v>
      </c>
      <c r="J20" s="37">
        <v>6</v>
      </c>
      <c r="K20" s="42" t="s">
        <v>57</v>
      </c>
      <c r="L20" s="42" t="s">
        <v>58</v>
      </c>
      <c r="M20" s="43">
        <v>48</v>
      </c>
      <c r="N20" s="43">
        <v>303</v>
      </c>
      <c r="O20" s="43">
        <v>48.5</v>
      </c>
      <c r="P20" s="43">
        <v>351.5</v>
      </c>
      <c r="Q20" s="44">
        <v>772.18804920913885</v>
      </c>
      <c r="S20" s="37">
        <v>6</v>
      </c>
      <c r="T20" s="42" t="s">
        <v>22</v>
      </c>
      <c r="U20" s="42" t="s">
        <v>25</v>
      </c>
      <c r="V20" s="43">
        <v>23</v>
      </c>
      <c r="W20" s="43" t="s">
        <v>33</v>
      </c>
      <c r="X20" s="43" t="s">
        <v>67</v>
      </c>
      <c r="Y20" s="43" t="s">
        <v>68</v>
      </c>
      <c r="Z20" s="44">
        <v>0</v>
      </c>
      <c r="AB20" s="37">
        <v>6</v>
      </c>
      <c r="AC20" s="42" t="s">
        <v>66</v>
      </c>
      <c r="AD20" s="42" t="s">
        <v>24</v>
      </c>
      <c r="AE20" s="43">
        <v>5</v>
      </c>
      <c r="AF20" s="43" t="s">
        <v>33</v>
      </c>
      <c r="AG20" s="43" t="s">
        <v>67</v>
      </c>
      <c r="AH20" s="43" t="s">
        <v>68</v>
      </c>
      <c r="AI20" s="44">
        <v>0</v>
      </c>
    </row>
    <row r="21" spans="1:35">
      <c r="A21" s="47">
        <v>7</v>
      </c>
      <c r="B21" s="57"/>
      <c r="C21" s="57"/>
      <c r="D21" s="51"/>
      <c r="E21" s="51" t="s">
        <v>67</v>
      </c>
      <c r="F21" s="51" t="s">
        <v>67</v>
      </c>
      <c r="G21" s="51" t="s">
        <v>68</v>
      </c>
      <c r="H21" s="53">
        <v>0</v>
      </c>
      <c r="J21" s="47">
        <v>7</v>
      </c>
      <c r="K21" s="57"/>
      <c r="L21" s="57"/>
      <c r="M21" s="51"/>
      <c r="N21" s="51" t="s">
        <v>67</v>
      </c>
      <c r="O21" s="51" t="s">
        <v>67</v>
      </c>
      <c r="P21" s="51" t="s">
        <v>68</v>
      </c>
      <c r="Q21" s="53">
        <v>0</v>
      </c>
      <c r="S21" s="47">
        <v>7</v>
      </c>
      <c r="T21" s="57"/>
      <c r="U21" s="57"/>
      <c r="V21" s="51"/>
      <c r="W21" s="51" t="s">
        <v>67</v>
      </c>
      <c r="X21" s="51" t="s">
        <v>67</v>
      </c>
      <c r="Y21" s="51" t="s">
        <v>68</v>
      </c>
      <c r="Z21" s="53">
        <v>0</v>
      </c>
      <c r="AB21" s="47">
        <v>7</v>
      </c>
      <c r="AC21" s="57"/>
      <c r="AD21" s="57"/>
      <c r="AE21" s="51"/>
      <c r="AF21" s="51" t="s">
        <v>67</v>
      </c>
      <c r="AG21" s="51" t="s">
        <v>67</v>
      </c>
      <c r="AH21" s="51" t="s">
        <v>68</v>
      </c>
      <c r="AI21" s="53">
        <v>0</v>
      </c>
    </row>
  </sheetData>
  <mergeCells count="14">
    <mergeCell ref="AK1:AR1"/>
    <mergeCell ref="AB1:AI1"/>
    <mergeCell ref="A1:H1"/>
    <mergeCell ref="AB13:AI13"/>
    <mergeCell ref="AK3:AR3"/>
    <mergeCell ref="S13:Z13"/>
    <mergeCell ref="S3:Z3"/>
    <mergeCell ref="A3:H3"/>
    <mergeCell ref="J3:Q3"/>
    <mergeCell ref="J13:Q13"/>
    <mergeCell ref="A13:H13"/>
    <mergeCell ref="J1:Q1"/>
    <mergeCell ref="S1:Z1"/>
    <mergeCell ref="AB3:AI3"/>
  </mergeCells>
  <printOptions horizontalCentered="1" gridLines="1"/>
  <pageMargins left="0.7" right="0.7" top="0.75" bottom="0.75" header="0" footer="0"/>
  <pageSetup paperSize="9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O33"/>
  <sheetViews>
    <sheetView workbookViewId="0"/>
  </sheetViews>
  <sheetFormatPr defaultColWidth="14.42578125" defaultRowHeight="15.75" customHeight="1"/>
  <cols>
    <col min="1" max="1" width="5.42578125" customWidth="1"/>
    <col min="4" max="4" width="3.5703125" customWidth="1"/>
    <col min="5" max="5" width="21.85546875" customWidth="1"/>
    <col min="6" max="6" width="12.7109375" customWidth="1"/>
    <col min="7" max="7" width="11.28515625" customWidth="1"/>
  </cols>
  <sheetData>
    <row r="1" spans="1:15" ht="15.75" customHeight="1">
      <c r="A1" s="76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8"/>
    </row>
    <row r="2" spans="1:15" ht="15.75" customHeight="1">
      <c r="A2" s="79" t="s">
        <v>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1"/>
    </row>
    <row r="3" spans="1:15">
      <c r="A3" s="2" t="s">
        <v>8</v>
      </c>
      <c r="B3" s="3" t="s">
        <v>9</v>
      </c>
      <c r="C3" s="3" t="s">
        <v>10</v>
      </c>
      <c r="D3" s="7" t="s">
        <v>11</v>
      </c>
      <c r="E3" s="3" t="s">
        <v>14</v>
      </c>
      <c r="F3" s="7" t="s">
        <v>15</v>
      </c>
      <c r="G3" s="8" t="s">
        <v>16</v>
      </c>
      <c r="H3" s="9" t="s">
        <v>12</v>
      </c>
      <c r="I3" s="7" t="s">
        <v>1</v>
      </c>
      <c r="J3" s="12" t="s">
        <v>2</v>
      </c>
      <c r="K3" s="13" t="s">
        <v>4</v>
      </c>
      <c r="L3" s="15" t="s">
        <v>5</v>
      </c>
      <c r="M3" s="13" t="s">
        <v>6</v>
      </c>
      <c r="N3" s="19" t="s">
        <v>18</v>
      </c>
      <c r="O3" s="18" t="s">
        <v>20</v>
      </c>
    </row>
    <row r="4" spans="1:15">
      <c r="A4" s="20">
        <v>1</v>
      </c>
      <c r="B4" s="26" t="s">
        <v>22</v>
      </c>
      <c r="C4" s="25" t="s">
        <v>25</v>
      </c>
      <c r="D4" s="27" t="s">
        <v>26</v>
      </c>
      <c r="E4" s="25" t="s">
        <v>29</v>
      </c>
      <c r="F4" s="27" t="s">
        <v>31</v>
      </c>
      <c r="G4" s="28">
        <v>66922</v>
      </c>
      <c r="H4" s="28">
        <v>23</v>
      </c>
      <c r="I4" s="30">
        <v>958.9</v>
      </c>
      <c r="J4" s="30">
        <v>536.4</v>
      </c>
      <c r="K4" s="30" t="s">
        <v>33</v>
      </c>
      <c r="L4" s="30">
        <v>983</v>
      </c>
      <c r="M4" s="32"/>
      <c r="N4" s="35">
        <f t="shared" ref="N4:N24" si="0">IF(I4="","",SUM(I4:M4))</f>
        <v>2478.3000000000002</v>
      </c>
      <c r="O4" s="36"/>
    </row>
    <row r="5" spans="1:15">
      <c r="A5" s="20">
        <v>2</v>
      </c>
      <c r="B5" s="38" t="s">
        <v>35</v>
      </c>
      <c r="C5" s="30" t="s">
        <v>37</v>
      </c>
      <c r="D5" s="39" t="s">
        <v>23</v>
      </c>
      <c r="E5" s="30" t="s">
        <v>38</v>
      </c>
      <c r="F5" s="39" t="s">
        <v>39</v>
      </c>
      <c r="G5" s="41">
        <v>54105</v>
      </c>
      <c r="H5" s="41">
        <v>12</v>
      </c>
      <c r="I5" s="30">
        <v>987.3</v>
      </c>
      <c r="J5" s="30">
        <v>970.3</v>
      </c>
      <c r="K5" s="30">
        <v>895.1</v>
      </c>
      <c r="L5" s="30">
        <v>746.2</v>
      </c>
      <c r="M5" s="32"/>
      <c r="N5" s="35">
        <f t="shared" si="0"/>
        <v>3598.8999999999996</v>
      </c>
      <c r="O5" s="36"/>
    </row>
    <row r="6" spans="1:15">
      <c r="A6" s="20">
        <v>3</v>
      </c>
      <c r="B6" s="38" t="s">
        <v>43</v>
      </c>
      <c r="C6" s="30" t="s">
        <v>44</v>
      </c>
      <c r="D6" s="39" t="s">
        <v>26</v>
      </c>
      <c r="E6" s="30" t="s">
        <v>28</v>
      </c>
      <c r="F6" s="39" t="s">
        <v>45</v>
      </c>
      <c r="G6" s="41">
        <v>54150</v>
      </c>
      <c r="H6" s="41">
        <v>33</v>
      </c>
      <c r="I6" s="30">
        <v>990.6</v>
      </c>
      <c r="J6" s="39">
        <v>983.1</v>
      </c>
      <c r="K6" s="30">
        <v>769</v>
      </c>
      <c r="L6" s="30">
        <v>996.7</v>
      </c>
      <c r="M6" s="30">
        <v>551.70000000000005</v>
      </c>
      <c r="N6" s="35">
        <f t="shared" si="0"/>
        <v>4291.0999999999995</v>
      </c>
      <c r="O6" s="36"/>
    </row>
    <row r="7" spans="1:15">
      <c r="A7" s="20">
        <v>4</v>
      </c>
      <c r="B7" s="38" t="s">
        <v>46</v>
      </c>
      <c r="C7" s="30" t="s">
        <v>47</v>
      </c>
      <c r="D7" s="39" t="s">
        <v>26</v>
      </c>
      <c r="E7" s="30" t="s">
        <v>38</v>
      </c>
      <c r="F7" s="39" t="s">
        <v>49</v>
      </c>
      <c r="G7" s="41">
        <v>94369</v>
      </c>
      <c r="H7" s="41">
        <v>46</v>
      </c>
      <c r="I7" s="30">
        <v>973.2</v>
      </c>
      <c r="J7" s="39">
        <v>675.3</v>
      </c>
      <c r="K7" s="30">
        <v>488.6</v>
      </c>
      <c r="L7" s="30">
        <v>833.5</v>
      </c>
      <c r="M7" s="32"/>
      <c r="N7" s="35">
        <f t="shared" si="0"/>
        <v>2970.6</v>
      </c>
      <c r="O7" s="36"/>
    </row>
    <row r="8" spans="1:15">
      <c r="A8" s="20">
        <v>5</v>
      </c>
      <c r="B8" s="38" t="s">
        <v>57</v>
      </c>
      <c r="C8" s="30" t="s">
        <v>58</v>
      </c>
      <c r="D8" s="39" t="s">
        <v>23</v>
      </c>
      <c r="E8" s="30" t="s">
        <v>55</v>
      </c>
      <c r="F8" s="39" t="s">
        <v>59</v>
      </c>
      <c r="G8" s="41">
        <v>66918</v>
      </c>
      <c r="H8" s="41">
        <v>48</v>
      </c>
      <c r="I8" s="30">
        <v>818.2</v>
      </c>
      <c r="J8" s="39">
        <v>772.2</v>
      </c>
      <c r="K8" s="30">
        <v>996.5</v>
      </c>
      <c r="L8" s="30">
        <v>775.4</v>
      </c>
      <c r="M8" s="32"/>
      <c r="N8" s="35">
        <f t="shared" si="0"/>
        <v>3362.3</v>
      </c>
      <c r="O8" s="36"/>
    </row>
    <row r="9" spans="1:15">
      <c r="A9" s="20">
        <v>6</v>
      </c>
      <c r="B9" s="38" t="s">
        <v>36</v>
      </c>
      <c r="C9" s="30" t="s">
        <v>27</v>
      </c>
      <c r="D9" s="39" t="s">
        <v>23</v>
      </c>
      <c r="E9" s="30" t="s">
        <v>38</v>
      </c>
      <c r="F9" s="39" t="s">
        <v>60</v>
      </c>
      <c r="G9" s="41">
        <v>82354</v>
      </c>
      <c r="H9" s="41">
        <v>45</v>
      </c>
      <c r="I9" s="30">
        <v>985.3</v>
      </c>
      <c r="J9" s="39" t="s">
        <v>61</v>
      </c>
      <c r="K9" s="30">
        <v>1000</v>
      </c>
      <c r="L9" s="30">
        <v>1000</v>
      </c>
      <c r="M9" s="32"/>
      <c r="N9" s="35">
        <f t="shared" si="0"/>
        <v>2985.3</v>
      </c>
      <c r="O9" s="36"/>
    </row>
    <row r="10" spans="1:15">
      <c r="A10" s="20">
        <v>7</v>
      </c>
      <c r="B10" s="38" t="s">
        <v>54</v>
      </c>
      <c r="C10" s="30" t="s">
        <v>24</v>
      </c>
      <c r="D10" s="39" t="s">
        <v>23</v>
      </c>
      <c r="E10" s="30" t="s">
        <v>55</v>
      </c>
      <c r="F10" s="39" t="s">
        <v>56</v>
      </c>
      <c r="G10" s="41">
        <v>62610</v>
      </c>
      <c r="H10" s="41">
        <v>37</v>
      </c>
      <c r="I10" s="30">
        <v>952.5</v>
      </c>
      <c r="J10" s="39">
        <v>1000</v>
      </c>
      <c r="K10" s="30">
        <v>983.1</v>
      </c>
      <c r="L10" s="30">
        <v>797</v>
      </c>
      <c r="M10" s="30">
        <v>999.3</v>
      </c>
      <c r="N10" s="35">
        <f t="shared" si="0"/>
        <v>4731.8999999999996</v>
      </c>
      <c r="O10" s="36"/>
    </row>
    <row r="11" spans="1:15">
      <c r="A11" s="20">
        <v>8</v>
      </c>
      <c r="B11" s="38" t="s">
        <v>40</v>
      </c>
      <c r="C11" s="30" t="s">
        <v>32</v>
      </c>
      <c r="D11" s="39" t="s">
        <v>26</v>
      </c>
      <c r="E11" s="30" t="s">
        <v>41</v>
      </c>
      <c r="F11" s="39" t="s">
        <v>42</v>
      </c>
      <c r="G11" s="41">
        <v>53721</v>
      </c>
      <c r="H11" s="41">
        <v>18</v>
      </c>
      <c r="I11" s="30">
        <v>998.7</v>
      </c>
      <c r="J11" s="39">
        <v>991.2</v>
      </c>
      <c r="K11" s="30">
        <v>1000</v>
      </c>
      <c r="L11" s="30">
        <v>998.7</v>
      </c>
      <c r="M11" s="30">
        <v>1000</v>
      </c>
      <c r="N11" s="35">
        <f t="shared" si="0"/>
        <v>4988.6000000000004</v>
      </c>
      <c r="O11" s="36"/>
    </row>
    <row r="12" spans="1:15">
      <c r="A12" s="20">
        <v>9</v>
      </c>
      <c r="B12" s="38" t="s">
        <v>50</v>
      </c>
      <c r="C12" s="30" t="s">
        <v>51</v>
      </c>
      <c r="D12" s="39" t="s">
        <v>26</v>
      </c>
      <c r="E12" s="30" t="s">
        <v>38</v>
      </c>
      <c r="F12" s="39" t="s">
        <v>52</v>
      </c>
      <c r="G12" s="41">
        <v>54112</v>
      </c>
      <c r="H12" s="41">
        <v>39</v>
      </c>
      <c r="I12" s="30">
        <v>939.8</v>
      </c>
      <c r="J12" s="39">
        <v>963.3</v>
      </c>
      <c r="K12" s="30">
        <v>992.6</v>
      </c>
      <c r="L12" s="30">
        <v>965.1</v>
      </c>
      <c r="M12" s="30">
        <v>881.7</v>
      </c>
      <c r="N12" s="35">
        <f t="shared" si="0"/>
        <v>4742.5</v>
      </c>
      <c r="O12" s="36"/>
    </row>
    <row r="13" spans="1:15">
      <c r="A13" s="20">
        <v>10</v>
      </c>
      <c r="B13" s="38" t="s">
        <v>65</v>
      </c>
      <c r="C13" s="30" t="s">
        <v>21</v>
      </c>
      <c r="D13" s="39" t="s">
        <v>23</v>
      </c>
      <c r="E13" s="30" t="s">
        <v>28</v>
      </c>
      <c r="F13" s="39" t="s">
        <v>30</v>
      </c>
      <c r="G13" s="41">
        <v>82355</v>
      </c>
      <c r="H13" s="41">
        <v>3</v>
      </c>
      <c r="I13" s="30">
        <v>1000</v>
      </c>
      <c r="J13" s="39">
        <v>1000</v>
      </c>
      <c r="K13" s="30">
        <v>998.5</v>
      </c>
      <c r="L13" s="30">
        <v>1000</v>
      </c>
      <c r="M13" s="30">
        <v>992.9</v>
      </c>
      <c r="N13" s="35">
        <f t="shared" si="0"/>
        <v>4991.3999999999996</v>
      </c>
      <c r="O13" s="36"/>
    </row>
    <row r="14" spans="1:15">
      <c r="A14" s="20">
        <v>11</v>
      </c>
      <c r="B14" s="38" t="s">
        <v>62</v>
      </c>
      <c r="C14" s="30" t="s">
        <v>63</v>
      </c>
      <c r="D14" s="39" t="s">
        <v>26</v>
      </c>
      <c r="E14" s="30" t="s">
        <v>55</v>
      </c>
      <c r="F14" s="39" t="s">
        <v>64</v>
      </c>
      <c r="G14" s="41">
        <v>71639</v>
      </c>
      <c r="H14" s="41">
        <v>47</v>
      </c>
      <c r="I14" s="30">
        <v>1000</v>
      </c>
      <c r="J14" s="39">
        <v>974.3</v>
      </c>
      <c r="K14" s="30">
        <v>665</v>
      </c>
      <c r="L14" s="30">
        <v>985.4</v>
      </c>
      <c r="M14" s="32"/>
      <c r="N14" s="35">
        <f t="shared" si="0"/>
        <v>3624.7000000000003</v>
      </c>
      <c r="O14" s="36"/>
    </row>
    <row r="15" spans="1:15">
      <c r="A15" s="20">
        <v>12</v>
      </c>
      <c r="B15" s="38" t="s">
        <v>66</v>
      </c>
      <c r="C15" s="30" t="s">
        <v>24</v>
      </c>
      <c r="D15" s="39" t="s">
        <v>26</v>
      </c>
      <c r="E15" s="30" t="s">
        <v>55</v>
      </c>
      <c r="F15" s="39" t="s">
        <v>69</v>
      </c>
      <c r="G15" s="41">
        <v>119685</v>
      </c>
      <c r="H15" s="41">
        <v>5</v>
      </c>
      <c r="I15" s="30">
        <v>778.3</v>
      </c>
      <c r="J15" s="39" t="s">
        <v>33</v>
      </c>
      <c r="K15" s="30">
        <v>486.1</v>
      </c>
      <c r="L15" s="30" t="s">
        <v>33</v>
      </c>
      <c r="M15" s="32"/>
      <c r="N15" s="35">
        <f t="shared" si="0"/>
        <v>1264.4000000000001</v>
      </c>
      <c r="O15" s="36"/>
    </row>
    <row r="16" spans="1:15">
      <c r="A16" s="20">
        <v>13</v>
      </c>
      <c r="B16" s="32"/>
      <c r="C16" s="32"/>
      <c r="D16" s="29"/>
      <c r="E16" s="32"/>
      <c r="F16" s="29"/>
      <c r="G16" s="34"/>
      <c r="H16" s="34"/>
      <c r="I16" s="32"/>
      <c r="J16" s="29"/>
      <c r="K16" s="32"/>
      <c r="L16" s="32"/>
      <c r="M16" s="32"/>
      <c r="N16" s="35" t="str">
        <f t="shared" si="0"/>
        <v/>
      </c>
      <c r="O16" s="36"/>
    </row>
    <row r="17" spans="1:15">
      <c r="A17" s="20">
        <v>14</v>
      </c>
      <c r="B17" s="32"/>
      <c r="C17" s="32"/>
      <c r="D17" s="29"/>
      <c r="E17" s="32"/>
      <c r="F17" s="29"/>
      <c r="G17" s="34"/>
      <c r="H17" s="34"/>
      <c r="I17" s="32"/>
      <c r="J17" s="29"/>
      <c r="K17" s="32"/>
      <c r="L17" s="32"/>
      <c r="M17" s="32"/>
      <c r="N17" s="35" t="str">
        <f t="shared" si="0"/>
        <v/>
      </c>
      <c r="O17" s="36"/>
    </row>
    <row r="18" spans="1:15">
      <c r="A18" s="20">
        <v>15</v>
      </c>
      <c r="B18" s="32"/>
      <c r="C18" s="32"/>
      <c r="D18" s="29"/>
      <c r="E18" s="32"/>
      <c r="F18" s="29"/>
      <c r="G18" s="34"/>
      <c r="H18" s="34"/>
      <c r="I18" s="32"/>
      <c r="J18" s="29"/>
      <c r="K18" s="32"/>
      <c r="L18" s="32"/>
      <c r="M18" s="32"/>
      <c r="N18" s="35" t="str">
        <f t="shared" si="0"/>
        <v/>
      </c>
      <c r="O18" s="36"/>
    </row>
    <row r="19" spans="1:15">
      <c r="A19" s="20">
        <v>16</v>
      </c>
      <c r="B19" s="32"/>
      <c r="C19" s="32"/>
      <c r="D19" s="29"/>
      <c r="E19" s="32"/>
      <c r="F19" s="29"/>
      <c r="G19" s="34"/>
      <c r="H19" s="34"/>
      <c r="I19" s="32"/>
      <c r="J19" s="29"/>
      <c r="K19" s="32"/>
      <c r="L19" s="32"/>
      <c r="M19" s="32"/>
      <c r="N19" s="35" t="str">
        <f t="shared" si="0"/>
        <v/>
      </c>
      <c r="O19" s="36"/>
    </row>
    <row r="20" spans="1:15">
      <c r="A20" s="20">
        <v>17</v>
      </c>
      <c r="B20" s="32"/>
      <c r="C20" s="32"/>
      <c r="D20" s="29"/>
      <c r="E20" s="32"/>
      <c r="F20" s="29"/>
      <c r="G20" s="34"/>
      <c r="H20" s="34"/>
      <c r="I20" s="32"/>
      <c r="J20" s="29"/>
      <c r="K20" s="32"/>
      <c r="L20" s="32"/>
      <c r="M20" s="32"/>
      <c r="N20" s="35" t="str">
        <f t="shared" si="0"/>
        <v/>
      </c>
      <c r="O20" s="36"/>
    </row>
    <row r="21" spans="1:15">
      <c r="A21" s="20">
        <v>18</v>
      </c>
      <c r="B21" s="32"/>
      <c r="C21" s="32"/>
      <c r="D21" s="29"/>
      <c r="E21" s="32"/>
      <c r="F21" s="29"/>
      <c r="G21" s="34"/>
      <c r="H21" s="34"/>
      <c r="I21" s="32"/>
      <c r="J21" s="29"/>
      <c r="K21" s="32"/>
      <c r="L21" s="32"/>
      <c r="M21" s="32"/>
      <c r="N21" s="35" t="str">
        <f t="shared" si="0"/>
        <v/>
      </c>
      <c r="O21" s="36"/>
    </row>
    <row r="22" spans="1:15">
      <c r="A22" s="20">
        <v>19</v>
      </c>
      <c r="B22" s="32"/>
      <c r="C22" s="32"/>
      <c r="D22" s="29"/>
      <c r="E22" s="32"/>
      <c r="F22" s="29"/>
      <c r="G22" s="34"/>
      <c r="H22" s="34"/>
      <c r="I22" s="32"/>
      <c r="J22" s="29"/>
      <c r="K22" s="32"/>
      <c r="L22" s="32"/>
      <c r="M22" s="32"/>
      <c r="N22" s="35" t="str">
        <f t="shared" si="0"/>
        <v/>
      </c>
      <c r="O22" s="36"/>
    </row>
    <row r="23" spans="1:15">
      <c r="A23" s="20">
        <v>20</v>
      </c>
      <c r="B23" s="32"/>
      <c r="C23" s="32"/>
      <c r="D23" s="29"/>
      <c r="E23" s="32"/>
      <c r="F23" s="29"/>
      <c r="G23" s="34"/>
      <c r="H23" s="34"/>
      <c r="I23" s="32"/>
      <c r="J23" s="29"/>
      <c r="K23" s="32"/>
      <c r="L23" s="32"/>
      <c r="M23" s="32"/>
      <c r="N23" s="35" t="str">
        <f t="shared" si="0"/>
        <v/>
      </c>
      <c r="O23" s="36"/>
    </row>
    <row r="24" spans="1:15">
      <c r="A24" s="20">
        <v>21</v>
      </c>
      <c r="B24" s="32"/>
      <c r="C24" s="32"/>
      <c r="D24" s="29"/>
      <c r="E24" s="32"/>
      <c r="F24" s="29"/>
      <c r="G24" s="34"/>
      <c r="H24" s="34"/>
      <c r="I24" s="32"/>
      <c r="J24" s="29"/>
      <c r="K24" s="32"/>
      <c r="L24" s="32"/>
      <c r="M24" s="32"/>
      <c r="N24" s="35" t="str">
        <f t="shared" si="0"/>
        <v/>
      </c>
      <c r="O24" s="36"/>
    </row>
    <row r="25" spans="1:15">
      <c r="A25" s="20">
        <v>22</v>
      </c>
      <c r="B25" s="32"/>
      <c r="C25" s="32"/>
      <c r="D25" s="29"/>
      <c r="E25" s="32"/>
      <c r="F25" s="29"/>
      <c r="G25" s="34"/>
      <c r="H25" s="34"/>
      <c r="I25" s="32"/>
      <c r="J25" s="29"/>
      <c r="K25" s="32"/>
      <c r="L25" s="32"/>
      <c r="M25" s="32"/>
      <c r="N25" s="35"/>
      <c r="O25" s="36"/>
    </row>
    <row r="26" spans="1:15">
      <c r="A26" s="20">
        <v>23</v>
      </c>
      <c r="B26" s="32"/>
      <c r="C26" s="32"/>
      <c r="D26" s="29"/>
      <c r="E26" s="32"/>
      <c r="F26" s="29"/>
      <c r="G26" s="35"/>
      <c r="H26" s="34"/>
      <c r="I26" s="32"/>
      <c r="J26" s="29"/>
      <c r="K26" s="32"/>
      <c r="L26" s="32"/>
      <c r="M26" s="32"/>
      <c r="N26" s="35"/>
      <c r="O26" s="36"/>
    </row>
    <row r="27" spans="1:15">
      <c r="A27" s="20">
        <v>24</v>
      </c>
      <c r="B27" s="32"/>
      <c r="C27" s="32"/>
      <c r="D27" s="29"/>
      <c r="E27" s="32"/>
      <c r="F27" s="29"/>
      <c r="G27" s="35"/>
      <c r="H27" s="34"/>
      <c r="I27" s="32"/>
      <c r="J27" s="29"/>
      <c r="K27" s="32"/>
      <c r="L27" s="32"/>
      <c r="M27" s="32"/>
      <c r="N27" s="35"/>
      <c r="O27" s="36"/>
    </row>
    <row r="28" spans="1:15">
      <c r="A28" s="20">
        <v>25</v>
      </c>
      <c r="B28" s="32"/>
      <c r="C28" s="32"/>
      <c r="D28" s="29"/>
      <c r="E28" s="32"/>
      <c r="F28" s="29"/>
      <c r="G28" s="35"/>
      <c r="H28" s="34"/>
      <c r="I28" s="32"/>
      <c r="J28" s="29"/>
      <c r="K28" s="32"/>
      <c r="L28" s="32"/>
      <c r="M28" s="32"/>
      <c r="N28" s="35"/>
      <c r="O28" s="36"/>
    </row>
    <row r="29" spans="1:15">
      <c r="A29" s="20">
        <v>26</v>
      </c>
      <c r="B29" s="32"/>
      <c r="C29" s="32"/>
      <c r="D29" s="29"/>
      <c r="E29" s="32"/>
      <c r="F29" s="29"/>
      <c r="G29" s="35"/>
      <c r="H29" s="34"/>
      <c r="I29" s="32"/>
      <c r="J29" s="29"/>
      <c r="K29" s="32"/>
      <c r="L29" s="32"/>
      <c r="M29" s="32"/>
      <c r="N29" s="35"/>
      <c r="O29" s="36"/>
    </row>
    <row r="30" spans="1:15">
      <c r="A30" s="20">
        <v>27</v>
      </c>
      <c r="B30" s="32"/>
      <c r="C30" s="32"/>
      <c r="D30" s="29"/>
      <c r="E30" s="32"/>
      <c r="F30" s="29"/>
      <c r="G30" s="35"/>
      <c r="H30" s="34"/>
      <c r="I30" s="32"/>
      <c r="J30" s="29"/>
      <c r="K30" s="32"/>
      <c r="L30" s="32"/>
      <c r="M30" s="32"/>
      <c r="N30" s="35"/>
      <c r="O30" s="36"/>
    </row>
    <row r="31" spans="1:15">
      <c r="A31" s="20">
        <v>28</v>
      </c>
      <c r="B31" s="32"/>
      <c r="C31" s="32"/>
      <c r="D31" s="29"/>
      <c r="E31" s="32"/>
      <c r="F31" s="29"/>
      <c r="G31" s="35"/>
      <c r="H31" s="34"/>
      <c r="I31" s="32"/>
      <c r="J31" s="29"/>
      <c r="K31" s="32"/>
      <c r="L31" s="32"/>
      <c r="M31" s="32"/>
      <c r="N31" s="35"/>
      <c r="O31" s="36"/>
    </row>
    <row r="32" spans="1:15">
      <c r="A32" s="20">
        <v>29</v>
      </c>
      <c r="B32" s="32"/>
      <c r="C32" s="32"/>
      <c r="D32" s="29"/>
      <c r="E32" s="32"/>
      <c r="F32" s="29"/>
      <c r="G32" s="35"/>
      <c r="H32" s="34"/>
      <c r="I32" s="32"/>
      <c r="J32" s="29"/>
      <c r="K32" s="32"/>
      <c r="L32" s="32"/>
      <c r="M32" s="32"/>
      <c r="N32" s="35"/>
      <c r="O32" s="36"/>
    </row>
    <row r="33" spans="1:15">
      <c r="A33" s="58">
        <v>30</v>
      </c>
      <c r="B33" s="60"/>
      <c r="C33" s="60"/>
      <c r="D33" s="60"/>
      <c r="E33" s="60"/>
      <c r="F33" s="60"/>
      <c r="G33" s="62"/>
      <c r="H33" s="62"/>
      <c r="I33" s="60"/>
      <c r="J33" s="60"/>
      <c r="K33" s="60"/>
      <c r="L33" s="60"/>
      <c r="M33" s="60"/>
      <c r="N33" s="62"/>
      <c r="O33" s="64"/>
    </row>
  </sheetData>
  <mergeCells count="2">
    <mergeCell ref="A1:O1"/>
    <mergeCell ref="A2:O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R45"/>
  <sheetViews>
    <sheetView workbookViewId="0"/>
  </sheetViews>
  <sheetFormatPr defaultColWidth="14.42578125" defaultRowHeight="15.75" customHeight="1"/>
  <cols>
    <col min="1" max="1" width="5.28515625" customWidth="1"/>
    <col min="10" max="10" width="5" customWidth="1"/>
    <col min="19" max="19" width="4.85546875" customWidth="1"/>
    <col min="28" max="28" width="5.5703125" customWidth="1"/>
    <col min="37" max="37" width="4.7109375" customWidth="1"/>
  </cols>
  <sheetData>
    <row r="1" spans="1:44" ht="15.75" customHeight="1">
      <c r="A1" s="82" t="s">
        <v>1</v>
      </c>
      <c r="B1" s="77"/>
      <c r="C1" s="77"/>
      <c r="D1" s="77"/>
      <c r="E1" s="77"/>
      <c r="F1" s="77"/>
      <c r="G1" s="77"/>
      <c r="H1" s="78"/>
      <c r="J1" s="82" t="s">
        <v>2</v>
      </c>
      <c r="K1" s="77"/>
      <c r="L1" s="77"/>
      <c r="M1" s="77"/>
      <c r="N1" s="77"/>
      <c r="O1" s="77"/>
      <c r="P1" s="77"/>
      <c r="Q1" s="78"/>
      <c r="S1" s="82" t="s">
        <v>4</v>
      </c>
      <c r="T1" s="77"/>
      <c r="U1" s="77"/>
      <c r="V1" s="77"/>
      <c r="W1" s="77"/>
      <c r="X1" s="77"/>
      <c r="Y1" s="77"/>
      <c r="Z1" s="78"/>
      <c r="AB1" s="82" t="s">
        <v>5</v>
      </c>
      <c r="AC1" s="77"/>
      <c r="AD1" s="77"/>
      <c r="AE1" s="77"/>
      <c r="AF1" s="77"/>
      <c r="AG1" s="77"/>
      <c r="AH1" s="77"/>
      <c r="AI1" s="78"/>
      <c r="AK1" s="82" t="s">
        <v>6</v>
      </c>
      <c r="AL1" s="77"/>
      <c r="AM1" s="77"/>
      <c r="AN1" s="77"/>
      <c r="AO1" s="77"/>
      <c r="AP1" s="77"/>
      <c r="AQ1" s="77"/>
      <c r="AR1" s="78"/>
    </row>
    <row r="2" spans="1:44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  <c r="N2" s="1"/>
      <c r="O2" s="1"/>
      <c r="P2" s="1"/>
      <c r="Q2" s="1"/>
      <c r="S2" s="1"/>
      <c r="T2" s="1"/>
      <c r="U2" s="1"/>
      <c r="V2" s="1"/>
      <c r="W2" s="1"/>
      <c r="X2" s="1"/>
      <c r="Y2" s="1"/>
      <c r="Z2" s="1"/>
      <c r="AB2" s="1"/>
      <c r="AC2" s="1"/>
      <c r="AD2" s="1"/>
      <c r="AE2" s="1"/>
      <c r="AF2" s="1"/>
      <c r="AG2" s="1"/>
      <c r="AH2" s="1"/>
      <c r="AI2" s="1"/>
      <c r="AK2" s="1"/>
      <c r="AL2" s="1"/>
      <c r="AM2" s="1"/>
      <c r="AN2" s="1"/>
      <c r="AO2" s="1"/>
      <c r="AP2" s="1"/>
      <c r="AQ2" s="1"/>
      <c r="AR2" s="1"/>
    </row>
    <row r="3" spans="1:44" ht="15.75" customHeight="1">
      <c r="A3" s="82" t="s">
        <v>7</v>
      </c>
      <c r="B3" s="77"/>
      <c r="C3" s="77"/>
      <c r="D3" s="77"/>
      <c r="E3" s="77"/>
      <c r="F3" s="77"/>
      <c r="G3" s="77"/>
      <c r="H3" s="78"/>
      <c r="J3" s="82" t="s">
        <v>7</v>
      </c>
      <c r="K3" s="77"/>
      <c r="L3" s="77"/>
      <c r="M3" s="77"/>
      <c r="N3" s="77"/>
      <c r="O3" s="77"/>
      <c r="P3" s="77"/>
      <c r="Q3" s="78"/>
      <c r="S3" s="82" t="s">
        <v>7</v>
      </c>
      <c r="T3" s="77"/>
      <c r="U3" s="77"/>
      <c r="V3" s="77"/>
      <c r="W3" s="77"/>
      <c r="X3" s="77"/>
      <c r="Y3" s="77"/>
      <c r="Z3" s="78"/>
      <c r="AB3" s="82" t="s">
        <v>7</v>
      </c>
      <c r="AC3" s="77"/>
      <c r="AD3" s="77"/>
      <c r="AE3" s="77"/>
      <c r="AF3" s="77"/>
      <c r="AG3" s="77"/>
      <c r="AH3" s="77"/>
      <c r="AI3" s="78"/>
      <c r="AK3" s="82" t="s">
        <v>6</v>
      </c>
      <c r="AL3" s="77"/>
      <c r="AM3" s="77"/>
      <c r="AN3" s="77"/>
      <c r="AO3" s="77"/>
      <c r="AP3" s="77"/>
      <c r="AQ3" s="77"/>
      <c r="AR3" s="78"/>
    </row>
    <row r="4" spans="1:44">
      <c r="A4" s="4" t="s">
        <v>8</v>
      </c>
      <c r="B4" s="5" t="s">
        <v>9</v>
      </c>
      <c r="C4" s="5" t="s">
        <v>10</v>
      </c>
      <c r="D4" s="6" t="s">
        <v>12</v>
      </c>
      <c r="E4" s="10" t="s">
        <v>13</v>
      </c>
      <c r="F4" s="10" t="s">
        <v>17</v>
      </c>
      <c r="G4" s="10" t="s">
        <v>18</v>
      </c>
      <c r="H4" s="11" t="s">
        <v>19</v>
      </c>
      <c r="J4" s="4" t="s">
        <v>8</v>
      </c>
      <c r="K4" s="5" t="s">
        <v>9</v>
      </c>
      <c r="L4" s="5" t="s">
        <v>10</v>
      </c>
      <c r="M4" s="6" t="s">
        <v>12</v>
      </c>
      <c r="N4" s="10" t="s">
        <v>13</v>
      </c>
      <c r="O4" s="10" t="s">
        <v>17</v>
      </c>
      <c r="P4" s="10" t="s">
        <v>18</v>
      </c>
      <c r="Q4" s="11" t="s">
        <v>19</v>
      </c>
      <c r="S4" s="4" t="s">
        <v>8</v>
      </c>
      <c r="T4" s="5" t="s">
        <v>9</v>
      </c>
      <c r="U4" s="5" t="s">
        <v>10</v>
      </c>
      <c r="V4" s="6" t="s">
        <v>12</v>
      </c>
      <c r="W4" s="10" t="s">
        <v>13</v>
      </c>
      <c r="X4" s="10" t="s">
        <v>17</v>
      </c>
      <c r="Y4" s="10" t="s">
        <v>18</v>
      </c>
      <c r="Z4" s="11" t="s">
        <v>19</v>
      </c>
      <c r="AB4" s="4" t="s">
        <v>8</v>
      </c>
      <c r="AC4" s="5" t="s">
        <v>9</v>
      </c>
      <c r="AD4" s="5" t="s">
        <v>10</v>
      </c>
      <c r="AE4" s="6" t="s">
        <v>12</v>
      </c>
      <c r="AF4" s="10" t="s">
        <v>13</v>
      </c>
      <c r="AG4" s="10" t="s">
        <v>17</v>
      </c>
      <c r="AH4" s="10" t="s">
        <v>18</v>
      </c>
      <c r="AI4" s="11" t="s">
        <v>19</v>
      </c>
      <c r="AK4" s="4" t="s">
        <v>8</v>
      </c>
      <c r="AL4" s="5" t="s">
        <v>9</v>
      </c>
      <c r="AM4" s="5" t="s">
        <v>10</v>
      </c>
      <c r="AN4" s="6" t="s">
        <v>12</v>
      </c>
      <c r="AO4" s="10" t="s">
        <v>13</v>
      </c>
      <c r="AP4" s="10" t="s">
        <v>17</v>
      </c>
      <c r="AQ4" s="10" t="s">
        <v>18</v>
      </c>
      <c r="AR4" s="11" t="s">
        <v>19</v>
      </c>
    </row>
    <row r="5" spans="1:44">
      <c r="A5" s="14">
        <v>1</v>
      </c>
      <c r="B5" s="38" t="s">
        <v>65</v>
      </c>
      <c r="C5" s="30" t="s">
        <v>21</v>
      </c>
      <c r="D5" s="66">
        <v>3</v>
      </c>
      <c r="E5" s="66">
        <v>6</v>
      </c>
      <c r="F5" s="66">
        <v>0.57999999999999996</v>
      </c>
      <c r="G5" s="22"/>
      <c r="H5" s="67"/>
      <c r="J5" s="14">
        <v>1</v>
      </c>
      <c r="K5" s="38" t="s">
        <v>66</v>
      </c>
      <c r="L5" s="30" t="s">
        <v>24</v>
      </c>
      <c r="M5" s="66">
        <v>5</v>
      </c>
      <c r="N5" s="68" t="s">
        <v>33</v>
      </c>
      <c r="O5" s="17"/>
      <c r="P5" s="17"/>
      <c r="Q5" s="67"/>
      <c r="S5" s="14">
        <v>1</v>
      </c>
      <c r="T5" s="38" t="s">
        <v>36</v>
      </c>
      <c r="U5" s="30" t="s">
        <v>27</v>
      </c>
      <c r="V5" s="66">
        <v>45</v>
      </c>
      <c r="W5" s="66">
        <v>6.01</v>
      </c>
      <c r="X5" s="66">
        <v>0.33</v>
      </c>
      <c r="Y5" s="22"/>
      <c r="Z5" s="67"/>
      <c r="AB5" s="14">
        <v>1</v>
      </c>
      <c r="AC5" s="38" t="s">
        <v>62</v>
      </c>
      <c r="AD5" s="30" t="s">
        <v>63</v>
      </c>
      <c r="AE5" s="66">
        <v>47</v>
      </c>
      <c r="AF5" s="66">
        <v>5.59</v>
      </c>
      <c r="AG5" s="66">
        <v>1.45</v>
      </c>
      <c r="AH5" s="22"/>
      <c r="AI5" s="67"/>
      <c r="AK5" s="14">
        <v>1</v>
      </c>
      <c r="AL5" s="38" t="s">
        <v>65</v>
      </c>
      <c r="AM5" s="30" t="s">
        <v>21</v>
      </c>
      <c r="AN5" s="69">
        <v>3</v>
      </c>
      <c r="AO5" s="66">
        <v>5.56</v>
      </c>
      <c r="AP5" s="66">
        <v>0.89</v>
      </c>
      <c r="AQ5" s="22"/>
      <c r="AR5" s="67"/>
    </row>
    <row r="6" spans="1:44">
      <c r="A6" s="37">
        <v>2</v>
      </c>
      <c r="B6" s="38" t="s">
        <v>46</v>
      </c>
      <c r="C6" s="30" t="s">
        <v>47</v>
      </c>
      <c r="D6" s="69">
        <v>46</v>
      </c>
      <c r="E6" s="69">
        <v>6</v>
      </c>
      <c r="F6" s="69">
        <v>1.8</v>
      </c>
      <c r="G6" s="43"/>
      <c r="H6" s="70"/>
      <c r="J6" s="37">
        <v>2</v>
      </c>
      <c r="K6" s="38" t="s">
        <v>46</v>
      </c>
      <c r="L6" s="30" t="s">
        <v>47</v>
      </c>
      <c r="M6" s="69">
        <v>46</v>
      </c>
      <c r="N6" s="68">
        <v>3.4</v>
      </c>
      <c r="O6" s="68">
        <v>1.51</v>
      </c>
      <c r="P6" s="17"/>
      <c r="Q6" s="70"/>
      <c r="S6" s="37">
        <v>2</v>
      </c>
      <c r="T6" s="38" t="s">
        <v>54</v>
      </c>
      <c r="U6" s="30" t="s">
        <v>24</v>
      </c>
      <c r="V6" s="69">
        <v>37</v>
      </c>
      <c r="W6" s="69">
        <v>6</v>
      </c>
      <c r="X6" s="69">
        <v>1.2</v>
      </c>
      <c r="Y6" s="43"/>
      <c r="Z6" s="70"/>
      <c r="AB6" s="37">
        <v>2</v>
      </c>
      <c r="AC6" s="38" t="s">
        <v>40</v>
      </c>
      <c r="AD6" s="30" t="s">
        <v>32</v>
      </c>
      <c r="AE6" s="69">
        <v>18</v>
      </c>
      <c r="AF6" s="69">
        <v>5.59</v>
      </c>
      <c r="AG6" s="69">
        <v>0.85</v>
      </c>
      <c r="AH6" s="43"/>
      <c r="AI6" s="70"/>
      <c r="AK6" s="37">
        <v>2</v>
      </c>
      <c r="AL6" s="38" t="s">
        <v>40</v>
      </c>
      <c r="AM6" s="30" t="s">
        <v>32</v>
      </c>
      <c r="AN6" s="69">
        <v>18</v>
      </c>
      <c r="AO6" s="69">
        <v>5.57</v>
      </c>
      <c r="AP6" s="69">
        <v>0.67</v>
      </c>
      <c r="AQ6" s="43"/>
      <c r="AR6" s="70"/>
    </row>
    <row r="7" spans="1:44">
      <c r="A7" s="37">
        <v>3</v>
      </c>
      <c r="B7" s="38" t="s">
        <v>54</v>
      </c>
      <c r="C7" s="30" t="s">
        <v>24</v>
      </c>
      <c r="D7" s="69">
        <v>37</v>
      </c>
      <c r="E7" s="69">
        <v>5.59</v>
      </c>
      <c r="F7" s="69">
        <v>2.64</v>
      </c>
      <c r="G7" s="43"/>
      <c r="H7" s="70"/>
      <c r="J7" s="37">
        <v>3</v>
      </c>
      <c r="K7" s="38" t="s">
        <v>54</v>
      </c>
      <c r="L7" s="38" t="s">
        <v>24</v>
      </c>
      <c r="M7" s="69">
        <v>37</v>
      </c>
      <c r="N7" s="68">
        <v>6.02</v>
      </c>
      <c r="O7" s="68">
        <v>0.6</v>
      </c>
      <c r="P7" s="17"/>
      <c r="Q7" s="70"/>
      <c r="S7" s="37">
        <v>3</v>
      </c>
      <c r="T7" s="38" t="s">
        <v>43</v>
      </c>
      <c r="U7" s="30" t="s">
        <v>44</v>
      </c>
      <c r="V7" s="69">
        <v>33</v>
      </c>
      <c r="W7" s="69">
        <v>4.18</v>
      </c>
      <c r="X7" s="69">
        <v>0.78</v>
      </c>
      <c r="Y7" s="43"/>
      <c r="Z7" s="70"/>
      <c r="AB7" s="37">
        <v>3</v>
      </c>
      <c r="AC7" s="38" t="s">
        <v>43</v>
      </c>
      <c r="AD7" s="38" t="s">
        <v>44</v>
      </c>
      <c r="AE7" s="69">
        <v>33</v>
      </c>
      <c r="AF7" s="69">
        <v>5.56</v>
      </c>
      <c r="AG7" s="69">
        <v>0.64</v>
      </c>
      <c r="AH7" s="43"/>
      <c r="AI7" s="70"/>
      <c r="AK7" s="37">
        <v>3</v>
      </c>
      <c r="AL7" s="71" t="s">
        <v>50</v>
      </c>
      <c r="AM7" s="71" t="s">
        <v>51</v>
      </c>
      <c r="AN7" s="69">
        <v>39</v>
      </c>
      <c r="AO7" s="69">
        <v>5.19</v>
      </c>
      <c r="AP7" s="69">
        <v>2.21</v>
      </c>
      <c r="AQ7" s="43"/>
      <c r="AR7" s="70"/>
    </row>
    <row r="8" spans="1:44">
      <c r="A8" s="37">
        <v>4</v>
      </c>
      <c r="B8" s="38" t="s">
        <v>50</v>
      </c>
      <c r="C8" s="30" t="s">
        <v>51</v>
      </c>
      <c r="D8" s="69">
        <v>39</v>
      </c>
      <c r="E8" s="69">
        <v>6</v>
      </c>
      <c r="F8" s="69">
        <v>3.32</v>
      </c>
      <c r="G8" s="43"/>
      <c r="H8" s="70"/>
      <c r="J8" s="37">
        <v>4</v>
      </c>
      <c r="K8" s="71" t="s">
        <v>40</v>
      </c>
      <c r="L8" s="71" t="s">
        <v>32</v>
      </c>
      <c r="M8" s="69">
        <v>18</v>
      </c>
      <c r="N8" s="68">
        <v>6</v>
      </c>
      <c r="O8" s="68">
        <v>1.2</v>
      </c>
      <c r="P8" s="17"/>
      <c r="Q8" s="70"/>
      <c r="S8" s="37">
        <v>4</v>
      </c>
      <c r="T8" s="38" t="s">
        <v>66</v>
      </c>
      <c r="U8" s="30" t="s">
        <v>24</v>
      </c>
      <c r="V8" s="69">
        <v>5</v>
      </c>
      <c r="W8" s="69">
        <v>3.42</v>
      </c>
      <c r="X8" s="43"/>
      <c r="Y8" s="43"/>
      <c r="Z8" s="70"/>
      <c r="AB8" s="37">
        <v>4</v>
      </c>
      <c r="AC8" s="71" t="s">
        <v>50</v>
      </c>
      <c r="AD8" s="71" t="s">
        <v>51</v>
      </c>
      <c r="AE8" s="69">
        <v>39</v>
      </c>
      <c r="AF8" s="69">
        <v>5.5</v>
      </c>
      <c r="AG8" s="69">
        <v>1.47</v>
      </c>
      <c r="AH8" s="43"/>
      <c r="AI8" s="70"/>
      <c r="AK8" s="37">
        <v>4</v>
      </c>
      <c r="AL8" s="38" t="s">
        <v>43</v>
      </c>
      <c r="AM8" s="38" t="s">
        <v>44</v>
      </c>
      <c r="AN8" s="69">
        <v>33</v>
      </c>
      <c r="AO8" s="69">
        <v>4.09</v>
      </c>
      <c r="AP8" s="43"/>
      <c r="AQ8" s="43"/>
      <c r="AR8" s="70"/>
    </row>
    <row r="9" spans="1:44">
      <c r="A9" s="37">
        <v>5</v>
      </c>
      <c r="B9" s="38" t="s">
        <v>66</v>
      </c>
      <c r="C9" s="30" t="s">
        <v>24</v>
      </c>
      <c r="D9" s="69">
        <v>5</v>
      </c>
      <c r="E9" s="69">
        <v>5.14</v>
      </c>
      <c r="F9" s="69">
        <v>6.07</v>
      </c>
      <c r="G9" s="43"/>
      <c r="H9" s="70"/>
      <c r="J9" s="37">
        <v>5</v>
      </c>
      <c r="K9" s="71" t="s">
        <v>22</v>
      </c>
      <c r="L9" s="71" t="s">
        <v>25</v>
      </c>
      <c r="M9" s="69">
        <v>23</v>
      </c>
      <c r="N9" s="68">
        <v>3.27</v>
      </c>
      <c r="O9" s="68">
        <v>6.5</v>
      </c>
      <c r="P9" s="17"/>
      <c r="Q9" s="70"/>
      <c r="S9" s="37">
        <v>5</v>
      </c>
      <c r="T9" s="38" t="s">
        <v>50</v>
      </c>
      <c r="U9" s="30" t="s">
        <v>51</v>
      </c>
      <c r="V9" s="69">
        <v>39</v>
      </c>
      <c r="W9" s="69">
        <v>5.59</v>
      </c>
      <c r="X9" s="69">
        <v>0.67</v>
      </c>
      <c r="Y9" s="43"/>
      <c r="Z9" s="70"/>
      <c r="AB9" s="37">
        <v>5</v>
      </c>
      <c r="AC9" s="71" t="s">
        <v>22</v>
      </c>
      <c r="AD9" s="71" t="s">
        <v>25</v>
      </c>
      <c r="AE9" s="72">
        <v>23</v>
      </c>
      <c r="AF9" s="69">
        <v>5.59</v>
      </c>
      <c r="AG9" s="69">
        <v>1.56</v>
      </c>
      <c r="AH9" s="43"/>
      <c r="AI9" s="70"/>
      <c r="AK9" s="37">
        <v>5</v>
      </c>
      <c r="AL9" s="38" t="s">
        <v>54</v>
      </c>
      <c r="AM9" s="30" t="s">
        <v>24</v>
      </c>
      <c r="AN9" s="69">
        <v>37</v>
      </c>
      <c r="AO9" s="69">
        <v>5.59</v>
      </c>
      <c r="AP9" s="69">
        <v>0.9</v>
      </c>
      <c r="AQ9" s="43"/>
      <c r="AR9" s="70"/>
    </row>
    <row r="10" spans="1:44">
      <c r="A10" s="37">
        <v>6</v>
      </c>
      <c r="B10" s="38" t="s">
        <v>36</v>
      </c>
      <c r="C10" s="30" t="s">
        <v>27</v>
      </c>
      <c r="D10" s="69">
        <v>45</v>
      </c>
      <c r="E10" s="69">
        <v>6.02</v>
      </c>
      <c r="F10" s="69">
        <v>1.05</v>
      </c>
      <c r="G10" s="43"/>
      <c r="H10" s="70"/>
      <c r="J10" s="37">
        <v>6</v>
      </c>
      <c r="K10" s="71" t="s">
        <v>36</v>
      </c>
      <c r="L10" s="71" t="s">
        <v>27</v>
      </c>
      <c r="M10" s="69">
        <v>45</v>
      </c>
      <c r="N10" s="68">
        <v>0</v>
      </c>
      <c r="O10" s="17"/>
      <c r="P10" s="17"/>
      <c r="Q10" s="70"/>
      <c r="S10" s="37">
        <v>6</v>
      </c>
      <c r="T10" s="38" t="s">
        <v>35</v>
      </c>
      <c r="U10" s="30" t="s">
        <v>37</v>
      </c>
      <c r="V10" s="69">
        <v>12</v>
      </c>
      <c r="W10" s="69">
        <v>5.15</v>
      </c>
      <c r="X10" s="69">
        <v>0.72</v>
      </c>
      <c r="Y10" s="43"/>
      <c r="Z10" s="70"/>
      <c r="AB10" s="37">
        <v>6</v>
      </c>
      <c r="AC10" s="71" t="s">
        <v>36</v>
      </c>
      <c r="AD10" s="71" t="s">
        <v>27</v>
      </c>
      <c r="AE10" s="69">
        <v>45</v>
      </c>
      <c r="AF10" s="69">
        <v>6.01</v>
      </c>
      <c r="AG10" s="69">
        <v>0.79</v>
      </c>
      <c r="AH10" s="43"/>
      <c r="AI10" s="70"/>
      <c r="AK10" s="73"/>
    </row>
    <row r="11" spans="1:44">
      <c r="A11" s="47">
        <v>7</v>
      </c>
      <c r="B11" s="57"/>
      <c r="C11" s="57"/>
      <c r="D11" s="51"/>
      <c r="E11" s="51"/>
      <c r="F11" s="51"/>
      <c r="G11" s="51"/>
      <c r="H11" s="74"/>
      <c r="J11" s="47">
        <v>7</v>
      </c>
      <c r="K11" s="57"/>
      <c r="L11" s="57"/>
      <c r="M11" s="51"/>
      <c r="N11" s="51"/>
      <c r="O11" s="51"/>
      <c r="P11" s="51"/>
      <c r="Q11" s="74"/>
      <c r="S11" s="47">
        <v>7</v>
      </c>
      <c r="T11" s="57"/>
      <c r="U11" s="57"/>
      <c r="V11" s="51"/>
      <c r="W11" s="51"/>
      <c r="X11" s="51"/>
      <c r="Y11" s="51"/>
      <c r="Z11" s="74"/>
      <c r="AB11" s="47">
        <v>7</v>
      </c>
      <c r="AC11" s="57"/>
      <c r="AD11" s="57"/>
      <c r="AE11" s="51"/>
      <c r="AF11" s="51"/>
      <c r="AG11" s="51"/>
      <c r="AH11" s="51"/>
      <c r="AI11" s="74"/>
      <c r="AK11" s="73"/>
    </row>
    <row r="13" spans="1:44" ht="15.75" customHeight="1">
      <c r="A13" s="82" t="s">
        <v>70</v>
      </c>
      <c r="B13" s="77"/>
      <c r="C13" s="77"/>
      <c r="D13" s="77"/>
      <c r="E13" s="77"/>
      <c r="F13" s="77"/>
      <c r="G13" s="77"/>
      <c r="H13" s="78"/>
      <c r="J13" s="82" t="s">
        <v>70</v>
      </c>
      <c r="K13" s="77"/>
      <c r="L13" s="77"/>
      <c r="M13" s="77"/>
      <c r="N13" s="77"/>
      <c r="O13" s="77"/>
      <c r="P13" s="77"/>
      <c r="Q13" s="78"/>
      <c r="S13" s="82" t="s">
        <v>70</v>
      </c>
      <c r="T13" s="77"/>
      <c r="U13" s="77"/>
      <c r="V13" s="77"/>
      <c r="W13" s="77"/>
      <c r="X13" s="77"/>
      <c r="Y13" s="77"/>
      <c r="Z13" s="78"/>
      <c r="AB13" s="82" t="s">
        <v>70</v>
      </c>
      <c r="AC13" s="77"/>
      <c r="AD13" s="77"/>
      <c r="AE13" s="77"/>
      <c r="AF13" s="77"/>
      <c r="AG13" s="77"/>
      <c r="AH13" s="77"/>
      <c r="AI13" s="78"/>
      <c r="AK13" s="73"/>
      <c r="AL13" s="73"/>
      <c r="AM13" s="73"/>
      <c r="AN13" s="73"/>
      <c r="AO13" s="73"/>
      <c r="AP13" s="73"/>
      <c r="AQ13" s="73"/>
      <c r="AR13" s="73"/>
    </row>
    <row r="14" spans="1:44">
      <c r="A14" s="4" t="s">
        <v>8</v>
      </c>
      <c r="B14" s="5" t="s">
        <v>9</v>
      </c>
      <c r="C14" s="5" t="s">
        <v>10</v>
      </c>
      <c r="D14" s="6" t="s">
        <v>12</v>
      </c>
      <c r="E14" s="10" t="s">
        <v>13</v>
      </c>
      <c r="F14" s="10" t="s">
        <v>17</v>
      </c>
      <c r="G14" s="10" t="s">
        <v>18</v>
      </c>
      <c r="H14" s="11" t="s">
        <v>19</v>
      </c>
      <c r="J14" s="4" t="s">
        <v>8</v>
      </c>
      <c r="K14" s="5" t="s">
        <v>9</v>
      </c>
      <c r="L14" s="5" t="s">
        <v>10</v>
      </c>
      <c r="M14" s="6" t="s">
        <v>12</v>
      </c>
      <c r="N14" s="10" t="s">
        <v>13</v>
      </c>
      <c r="O14" s="10" t="s">
        <v>17</v>
      </c>
      <c r="P14" s="10" t="s">
        <v>18</v>
      </c>
      <c r="Q14" s="11" t="s">
        <v>19</v>
      </c>
      <c r="S14" s="4" t="s">
        <v>8</v>
      </c>
      <c r="T14" s="5" t="s">
        <v>9</v>
      </c>
      <c r="U14" s="5" t="s">
        <v>10</v>
      </c>
      <c r="V14" s="6" t="s">
        <v>12</v>
      </c>
      <c r="W14" s="10" t="s">
        <v>13</v>
      </c>
      <c r="X14" s="10" t="s">
        <v>17</v>
      </c>
      <c r="Y14" s="10" t="s">
        <v>18</v>
      </c>
      <c r="Z14" s="11" t="s">
        <v>19</v>
      </c>
      <c r="AB14" s="4" t="s">
        <v>8</v>
      </c>
      <c r="AC14" s="5" t="s">
        <v>9</v>
      </c>
      <c r="AD14" s="5" t="s">
        <v>10</v>
      </c>
      <c r="AE14" s="6" t="s">
        <v>12</v>
      </c>
      <c r="AF14" s="10" t="s">
        <v>13</v>
      </c>
      <c r="AG14" s="10" t="s">
        <v>17</v>
      </c>
      <c r="AH14" s="10" t="s">
        <v>18</v>
      </c>
      <c r="AI14" s="11" t="s">
        <v>19</v>
      </c>
      <c r="AO14" s="73"/>
      <c r="AP14" s="73"/>
      <c r="AQ14" s="73"/>
      <c r="AR14" s="73"/>
    </row>
    <row r="15" spans="1:44">
      <c r="A15" s="14">
        <v>1</v>
      </c>
      <c r="B15" s="38" t="s">
        <v>43</v>
      </c>
      <c r="C15" s="38" t="s">
        <v>44</v>
      </c>
      <c r="D15" s="66">
        <v>33</v>
      </c>
      <c r="E15" s="66">
        <v>5.59</v>
      </c>
      <c r="F15" s="66">
        <v>0.72</v>
      </c>
      <c r="G15" s="22"/>
      <c r="H15" s="67"/>
      <c r="J15" s="14">
        <v>1</v>
      </c>
      <c r="K15" s="38" t="s">
        <v>62</v>
      </c>
      <c r="L15" s="30" t="s">
        <v>63</v>
      </c>
      <c r="M15" s="66">
        <v>47</v>
      </c>
      <c r="N15" s="66">
        <v>5.59</v>
      </c>
      <c r="O15" s="66">
        <v>1.65</v>
      </c>
      <c r="P15" s="22"/>
      <c r="Q15" s="67"/>
      <c r="S15" s="14">
        <v>1</v>
      </c>
      <c r="T15" s="38" t="s">
        <v>62</v>
      </c>
      <c r="U15" s="30" t="s">
        <v>63</v>
      </c>
      <c r="V15" s="66">
        <v>47</v>
      </c>
      <c r="W15" s="66">
        <v>3.32</v>
      </c>
      <c r="X15" s="66">
        <v>0.99</v>
      </c>
      <c r="Y15" s="22"/>
      <c r="Z15" s="67"/>
      <c r="AB15" s="14">
        <v>1</v>
      </c>
      <c r="AC15" s="38" t="s">
        <v>46</v>
      </c>
      <c r="AD15" s="30" t="s">
        <v>47</v>
      </c>
      <c r="AE15" s="66">
        <v>46</v>
      </c>
      <c r="AF15" s="66">
        <v>4.37</v>
      </c>
      <c r="AG15" s="66">
        <v>1.25</v>
      </c>
      <c r="AH15" s="22"/>
      <c r="AI15" s="67"/>
      <c r="AK15" s="73"/>
    </row>
    <row r="16" spans="1:44">
      <c r="A16" s="37">
        <v>2</v>
      </c>
      <c r="B16" s="71" t="s">
        <v>22</v>
      </c>
      <c r="C16" s="71" t="s">
        <v>25</v>
      </c>
      <c r="D16" s="69">
        <v>23</v>
      </c>
      <c r="E16" s="69">
        <v>6.02</v>
      </c>
      <c r="F16" s="69">
        <v>2.0699999999999998</v>
      </c>
      <c r="G16" s="43"/>
      <c r="H16" s="70"/>
      <c r="J16" s="37">
        <v>2</v>
      </c>
      <c r="K16" s="38" t="s">
        <v>65</v>
      </c>
      <c r="L16" s="30" t="s">
        <v>21</v>
      </c>
      <c r="M16" s="69">
        <v>3</v>
      </c>
      <c r="N16" s="69">
        <v>6.01</v>
      </c>
      <c r="O16" s="69">
        <v>0.48</v>
      </c>
      <c r="P16" s="43"/>
      <c r="Q16" s="70"/>
      <c r="S16" s="37">
        <v>2</v>
      </c>
      <c r="T16" s="38" t="s">
        <v>40</v>
      </c>
      <c r="U16" s="30" t="s">
        <v>32</v>
      </c>
      <c r="V16" s="69">
        <v>18</v>
      </c>
      <c r="W16" s="69">
        <v>6.01</v>
      </c>
      <c r="X16" s="69">
        <v>0.42</v>
      </c>
      <c r="Y16" s="43"/>
      <c r="Z16" s="70"/>
      <c r="AB16" s="37">
        <v>2</v>
      </c>
      <c r="AC16" s="38" t="s">
        <v>35</v>
      </c>
      <c r="AD16" s="30" t="s">
        <v>37</v>
      </c>
      <c r="AE16" s="69">
        <v>12</v>
      </c>
      <c r="AF16" s="69">
        <v>3.5</v>
      </c>
      <c r="AG16" s="69">
        <v>0.38</v>
      </c>
      <c r="AH16" s="43"/>
      <c r="AI16" s="70"/>
      <c r="AK16" s="73"/>
    </row>
    <row r="17" spans="1:44">
      <c r="A17" s="37">
        <v>3</v>
      </c>
      <c r="B17" s="71" t="s">
        <v>62</v>
      </c>
      <c r="C17" s="71" t="s">
        <v>63</v>
      </c>
      <c r="D17" s="69">
        <v>47</v>
      </c>
      <c r="E17" s="69">
        <v>6</v>
      </c>
      <c r="F17" s="69">
        <v>0.39</v>
      </c>
      <c r="G17" s="43"/>
      <c r="H17" s="70"/>
      <c r="J17" s="37">
        <v>3</v>
      </c>
      <c r="K17" s="38" t="s">
        <v>43</v>
      </c>
      <c r="L17" s="30" t="s">
        <v>44</v>
      </c>
      <c r="M17" s="69">
        <v>33</v>
      </c>
      <c r="N17" s="69">
        <v>5.57</v>
      </c>
      <c r="O17" s="69">
        <v>1.05</v>
      </c>
      <c r="P17" s="43"/>
      <c r="Q17" s="70"/>
      <c r="S17" s="37">
        <v>3</v>
      </c>
      <c r="T17" s="38" t="s">
        <v>57</v>
      </c>
      <c r="U17" s="38" t="s">
        <v>58</v>
      </c>
      <c r="V17" s="69">
        <v>48</v>
      </c>
      <c r="W17" s="69">
        <v>5.59</v>
      </c>
      <c r="X17" s="69">
        <v>0.57999999999999996</v>
      </c>
      <c r="Y17" s="43"/>
      <c r="Z17" s="70"/>
      <c r="AB17" s="37">
        <v>3</v>
      </c>
      <c r="AC17" s="38" t="s">
        <v>54</v>
      </c>
      <c r="AD17" s="30" t="s">
        <v>24</v>
      </c>
      <c r="AE17" s="69">
        <v>37</v>
      </c>
      <c r="AF17" s="69">
        <v>4.12</v>
      </c>
      <c r="AG17" s="69">
        <v>0.35</v>
      </c>
      <c r="AH17" s="43"/>
      <c r="AI17" s="70"/>
      <c r="AK17" s="73"/>
    </row>
    <row r="18" spans="1:44">
      <c r="A18" s="37">
        <v>4</v>
      </c>
      <c r="B18" s="38" t="s">
        <v>40</v>
      </c>
      <c r="C18" s="30" t="s">
        <v>32</v>
      </c>
      <c r="D18" s="69">
        <v>18</v>
      </c>
      <c r="E18" s="69">
        <v>6</v>
      </c>
      <c r="F18" s="69">
        <v>0.45</v>
      </c>
      <c r="G18" s="43"/>
      <c r="H18" s="70"/>
      <c r="J18" s="37">
        <v>4</v>
      </c>
      <c r="K18" s="38" t="s">
        <v>35</v>
      </c>
      <c r="L18" s="30" t="s">
        <v>37</v>
      </c>
      <c r="M18" s="69">
        <v>12</v>
      </c>
      <c r="N18" s="69">
        <v>6</v>
      </c>
      <c r="O18" s="69">
        <v>1.93</v>
      </c>
      <c r="P18" s="43"/>
      <c r="Q18" s="70"/>
      <c r="S18" s="37">
        <v>4</v>
      </c>
      <c r="T18" s="71" t="s">
        <v>65</v>
      </c>
      <c r="U18" s="71" t="s">
        <v>21</v>
      </c>
      <c r="V18" s="69">
        <v>3</v>
      </c>
      <c r="W18" s="69">
        <v>6.02</v>
      </c>
      <c r="X18" s="69">
        <v>0.39</v>
      </c>
      <c r="Y18" s="43"/>
      <c r="Z18" s="70"/>
      <c r="AB18" s="37">
        <v>4</v>
      </c>
      <c r="AC18" s="38" t="s">
        <v>65</v>
      </c>
      <c r="AD18" s="30" t="s">
        <v>21</v>
      </c>
      <c r="AE18" s="69">
        <v>3</v>
      </c>
      <c r="AF18" s="69">
        <v>6</v>
      </c>
      <c r="AG18" s="69">
        <v>2.25</v>
      </c>
      <c r="AH18" s="43"/>
      <c r="AI18" s="70"/>
      <c r="AK18" s="73"/>
    </row>
    <row r="19" spans="1:44">
      <c r="A19" s="37">
        <v>5</v>
      </c>
      <c r="B19" s="38" t="s">
        <v>57</v>
      </c>
      <c r="C19" s="30" t="s">
        <v>58</v>
      </c>
      <c r="D19" s="69">
        <v>48</v>
      </c>
      <c r="E19" s="69">
        <v>6.06</v>
      </c>
      <c r="F19" s="69">
        <v>8.1</v>
      </c>
      <c r="G19" s="43"/>
      <c r="H19" s="70"/>
      <c r="J19" s="37">
        <v>5</v>
      </c>
      <c r="K19" s="38" t="s">
        <v>57</v>
      </c>
      <c r="L19" s="30" t="s">
        <v>58</v>
      </c>
      <c r="M19" s="69">
        <v>48</v>
      </c>
      <c r="N19" s="69">
        <v>5.03</v>
      </c>
      <c r="O19" s="69">
        <v>5.25</v>
      </c>
      <c r="P19" s="43"/>
      <c r="Q19" s="70"/>
      <c r="S19" s="37">
        <v>5</v>
      </c>
      <c r="T19" s="71" t="s">
        <v>22</v>
      </c>
      <c r="U19" s="71" t="s">
        <v>25</v>
      </c>
      <c r="V19" s="69">
        <v>23</v>
      </c>
      <c r="W19" s="69" t="s">
        <v>33</v>
      </c>
      <c r="X19" s="43"/>
      <c r="Y19" s="43"/>
      <c r="Z19" s="70"/>
      <c r="AB19" s="37">
        <v>5</v>
      </c>
      <c r="AC19" s="38" t="s">
        <v>66</v>
      </c>
      <c r="AD19" s="30" t="s">
        <v>24</v>
      </c>
      <c r="AE19" s="69">
        <v>5</v>
      </c>
      <c r="AF19" s="69" t="s">
        <v>33</v>
      </c>
      <c r="AG19" s="43"/>
      <c r="AH19" s="43"/>
      <c r="AI19" s="70"/>
      <c r="AK19" s="73"/>
    </row>
    <row r="20" spans="1:44">
      <c r="A20" s="37">
        <v>6</v>
      </c>
      <c r="B20" s="38" t="s">
        <v>35</v>
      </c>
      <c r="C20" s="30" t="s">
        <v>37</v>
      </c>
      <c r="D20" s="69">
        <v>12</v>
      </c>
      <c r="E20" s="69">
        <v>6.01</v>
      </c>
      <c r="F20" s="69">
        <v>0.87</v>
      </c>
      <c r="G20" s="43"/>
      <c r="H20" s="70"/>
      <c r="J20" s="37">
        <v>6</v>
      </c>
      <c r="K20" s="38" t="s">
        <v>50</v>
      </c>
      <c r="L20" s="30" t="s">
        <v>51</v>
      </c>
      <c r="M20" s="69">
        <v>39</v>
      </c>
      <c r="N20" s="69">
        <v>5.47</v>
      </c>
      <c r="O20" s="69">
        <v>0.95</v>
      </c>
      <c r="P20" s="43"/>
      <c r="Q20" s="70"/>
      <c r="S20" s="37">
        <v>6</v>
      </c>
      <c r="T20" s="38" t="s">
        <v>46</v>
      </c>
      <c r="U20" s="30" t="s">
        <v>47</v>
      </c>
      <c r="V20" s="69">
        <v>46</v>
      </c>
      <c r="W20" s="69">
        <v>2.44</v>
      </c>
      <c r="X20" s="69">
        <v>4.2300000000000004</v>
      </c>
      <c r="Y20" s="43"/>
      <c r="Z20" s="70"/>
      <c r="AB20" s="37">
        <v>6</v>
      </c>
      <c r="AC20" s="38" t="s">
        <v>57</v>
      </c>
      <c r="AD20" s="30" t="s">
        <v>58</v>
      </c>
      <c r="AE20" s="69">
        <v>48</v>
      </c>
      <c r="AF20" s="69">
        <v>5.4</v>
      </c>
      <c r="AG20" s="43"/>
      <c r="AH20" s="43"/>
      <c r="AI20" s="70"/>
      <c r="AK20" s="73"/>
    </row>
    <row r="21" spans="1:44">
      <c r="A21" s="47">
        <v>7</v>
      </c>
      <c r="B21" s="57"/>
      <c r="C21" s="57"/>
      <c r="D21" s="51"/>
      <c r="E21" s="51"/>
      <c r="F21" s="51"/>
      <c r="G21" s="51"/>
      <c r="H21" s="74"/>
      <c r="J21" s="47">
        <v>7</v>
      </c>
      <c r="K21" s="57"/>
      <c r="L21" s="57"/>
      <c r="M21" s="51"/>
      <c r="N21" s="51"/>
      <c r="O21" s="51"/>
      <c r="P21" s="51"/>
      <c r="Q21" s="74"/>
      <c r="S21" s="47">
        <v>7</v>
      </c>
      <c r="T21" s="57"/>
      <c r="U21" s="57"/>
      <c r="V21" s="51"/>
      <c r="W21" s="51"/>
      <c r="X21" s="51"/>
      <c r="Y21" s="51"/>
      <c r="Z21" s="74"/>
      <c r="AB21" s="47">
        <v>7</v>
      </c>
      <c r="AC21" s="57"/>
      <c r="AD21" s="57"/>
      <c r="AE21" s="51"/>
      <c r="AF21" s="51"/>
      <c r="AG21" s="51"/>
      <c r="AH21" s="51"/>
      <c r="AI21" s="74"/>
      <c r="AK21" s="73"/>
    </row>
    <row r="23" spans="1:44">
      <c r="A23" s="83" t="s">
        <v>71</v>
      </c>
      <c r="B23" s="84"/>
      <c r="C23" s="84"/>
      <c r="D23" s="84"/>
      <c r="E23" s="84"/>
      <c r="F23" s="84"/>
      <c r="G23" s="84"/>
      <c r="H23" s="84"/>
      <c r="J23" s="83" t="s">
        <v>71</v>
      </c>
      <c r="K23" s="84"/>
      <c r="L23" s="84"/>
      <c r="M23" s="84"/>
      <c r="N23" s="84"/>
      <c r="O23" s="84"/>
      <c r="P23" s="84"/>
      <c r="Q23" s="84"/>
      <c r="S23" s="83" t="s">
        <v>71</v>
      </c>
      <c r="T23" s="84"/>
      <c r="U23" s="84"/>
      <c r="V23" s="84"/>
      <c r="W23" s="84"/>
      <c r="X23" s="84"/>
      <c r="Y23" s="84"/>
      <c r="Z23" s="84"/>
      <c r="AB23" s="83" t="s">
        <v>71</v>
      </c>
      <c r="AC23" s="84"/>
      <c r="AD23" s="84"/>
      <c r="AE23" s="84"/>
      <c r="AF23" s="84"/>
      <c r="AG23" s="84"/>
      <c r="AH23" s="84"/>
      <c r="AI23" s="84"/>
    </row>
    <row r="25" spans="1:44" ht="15.75" customHeight="1">
      <c r="A25" s="82" t="s">
        <v>1</v>
      </c>
      <c r="B25" s="77"/>
      <c r="C25" s="77"/>
      <c r="D25" s="77"/>
      <c r="E25" s="77"/>
      <c r="F25" s="77"/>
      <c r="G25" s="77"/>
      <c r="H25" s="78"/>
      <c r="J25" s="82" t="s">
        <v>2</v>
      </c>
      <c r="K25" s="77"/>
      <c r="L25" s="77"/>
      <c r="M25" s="77"/>
      <c r="N25" s="77"/>
      <c r="O25" s="77"/>
      <c r="P25" s="77"/>
      <c r="Q25" s="78"/>
      <c r="S25" s="82" t="s">
        <v>4</v>
      </c>
      <c r="T25" s="77"/>
      <c r="U25" s="77"/>
      <c r="V25" s="77"/>
      <c r="W25" s="77"/>
      <c r="X25" s="77"/>
      <c r="Y25" s="77"/>
      <c r="Z25" s="78"/>
      <c r="AB25" s="82" t="s">
        <v>5</v>
      </c>
      <c r="AC25" s="77"/>
      <c r="AD25" s="77"/>
      <c r="AE25" s="77"/>
      <c r="AF25" s="77"/>
      <c r="AG25" s="77"/>
      <c r="AH25" s="77"/>
      <c r="AI25" s="78"/>
      <c r="AK25" s="82" t="s">
        <v>6</v>
      </c>
      <c r="AL25" s="77"/>
      <c r="AM25" s="77"/>
      <c r="AN25" s="77"/>
      <c r="AO25" s="77"/>
      <c r="AP25" s="77"/>
      <c r="AQ25" s="77"/>
      <c r="AR25" s="78"/>
    </row>
    <row r="26" spans="1:44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  <c r="N26" s="1"/>
      <c r="O26" s="1"/>
      <c r="P26" s="1"/>
      <c r="Q26" s="1"/>
      <c r="S26" s="1"/>
      <c r="T26" s="1"/>
      <c r="U26" s="1"/>
      <c r="V26" s="1"/>
      <c r="W26" s="1"/>
      <c r="X26" s="1"/>
      <c r="Y26" s="1"/>
      <c r="Z26" s="1"/>
      <c r="AB26" s="1"/>
      <c r="AC26" s="1"/>
      <c r="AD26" s="1"/>
      <c r="AE26" s="1"/>
      <c r="AF26" s="1"/>
      <c r="AG26" s="1"/>
      <c r="AH26" s="1"/>
      <c r="AI26" s="1"/>
      <c r="AK26" s="1"/>
      <c r="AL26" s="1"/>
      <c r="AM26" s="1"/>
      <c r="AN26" s="1"/>
      <c r="AO26" s="1"/>
      <c r="AP26" s="1"/>
      <c r="AQ26" s="1"/>
      <c r="AR26" s="1"/>
    </row>
    <row r="27" spans="1:44" ht="15.75" customHeight="1">
      <c r="A27" s="82" t="s">
        <v>7</v>
      </c>
      <c r="B27" s="77"/>
      <c r="C27" s="77"/>
      <c r="D27" s="77"/>
      <c r="E27" s="77"/>
      <c r="F27" s="77"/>
      <c r="G27" s="77"/>
      <c r="H27" s="78"/>
      <c r="J27" s="82" t="s">
        <v>7</v>
      </c>
      <c r="K27" s="77"/>
      <c r="L27" s="77"/>
      <c r="M27" s="77"/>
      <c r="N27" s="77"/>
      <c r="O27" s="77"/>
      <c r="P27" s="77"/>
      <c r="Q27" s="78"/>
      <c r="S27" s="82" t="s">
        <v>7</v>
      </c>
      <c r="T27" s="77"/>
      <c r="U27" s="77"/>
      <c r="V27" s="77"/>
      <c r="W27" s="77"/>
      <c r="X27" s="77"/>
      <c r="Y27" s="77"/>
      <c r="Z27" s="78"/>
      <c r="AB27" s="82" t="s">
        <v>7</v>
      </c>
      <c r="AC27" s="77"/>
      <c r="AD27" s="77"/>
      <c r="AE27" s="77"/>
      <c r="AF27" s="77"/>
      <c r="AG27" s="77"/>
      <c r="AH27" s="77"/>
      <c r="AI27" s="78"/>
      <c r="AK27" s="82" t="s">
        <v>6</v>
      </c>
      <c r="AL27" s="77"/>
      <c r="AM27" s="77"/>
      <c r="AN27" s="77"/>
      <c r="AO27" s="77"/>
      <c r="AP27" s="77"/>
      <c r="AQ27" s="77"/>
      <c r="AR27" s="78"/>
    </row>
    <row r="28" spans="1:44">
      <c r="A28" s="4" t="s">
        <v>8</v>
      </c>
      <c r="B28" s="5" t="s">
        <v>9</v>
      </c>
      <c r="C28" s="5" t="s">
        <v>10</v>
      </c>
      <c r="D28" s="6" t="s">
        <v>12</v>
      </c>
      <c r="E28" s="10" t="s">
        <v>13</v>
      </c>
      <c r="F28" s="10" t="s">
        <v>17</v>
      </c>
      <c r="G28" s="10" t="s">
        <v>18</v>
      </c>
      <c r="H28" s="11" t="s">
        <v>19</v>
      </c>
      <c r="J28" s="4" t="s">
        <v>8</v>
      </c>
      <c r="K28" s="5" t="s">
        <v>9</v>
      </c>
      <c r="L28" s="5" t="s">
        <v>10</v>
      </c>
      <c r="M28" s="6" t="s">
        <v>12</v>
      </c>
      <c r="N28" s="10" t="s">
        <v>13</v>
      </c>
      <c r="O28" s="10" t="s">
        <v>17</v>
      </c>
      <c r="P28" s="10" t="s">
        <v>18</v>
      </c>
      <c r="Q28" s="11" t="s">
        <v>19</v>
      </c>
      <c r="S28" s="4" t="s">
        <v>8</v>
      </c>
      <c r="T28" s="5" t="s">
        <v>9</v>
      </c>
      <c r="U28" s="5" t="s">
        <v>10</v>
      </c>
      <c r="V28" s="6" t="s">
        <v>12</v>
      </c>
      <c r="W28" s="10" t="s">
        <v>13</v>
      </c>
      <c r="X28" s="10" t="s">
        <v>17</v>
      </c>
      <c r="Y28" s="10" t="s">
        <v>18</v>
      </c>
      <c r="Z28" s="11" t="s">
        <v>19</v>
      </c>
      <c r="AB28" s="4" t="s">
        <v>8</v>
      </c>
      <c r="AC28" s="5" t="s">
        <v>9</v>
      </c>
      <c r="AD28" s="5" t="s">
        <v>10</v>
      </c>
      <c r="AE28" s="6" t="s">
        <v>12</v>
      </c>
      <c r="AF28" s="10" t="s">
        <v>13</v>
      </c>
      <c r="AG28" s="10" t="s">
        <v>17</v>
      </c>
      <c r="AH28" s="10" t="s">
        <v>18</v>
      </c>
      <c r="AI28" s="11" t="s">
        <v>19</v>
      </c>
      <c r="AK28" s="4" t="s">
        <v>8</v>
      </c>
      <c r="AL28" s="5" t="s">
        <v>9</v>
      </c>
      <c r="AM28" s="5" t="s">
        <v>10</v>
      </c>
      <c r="AN28" s="6" t="s">
        <v>12</v>
      </c>
      <c r="AO28" s="10" t="s">
        <v>13</v>
      </c>
      <c r="AP28" s="10" t="s">
        <v>17</v>
      </c>
      <c r="AQ28" s="10" t="s">
        <v>18</v>
      </c>
      <c r="AR28" s="11" t="s">
        <v>19</v>
      </c>
    </row>
    <row r="29" spans="1:44">
      <c r="A29" s="14">
        <v>1</v>
      </c>
      <c r="B29" s="21" t="str">
        <f t="shared" ref="B29:D29" si="0">B5</f>
        <v>RODAK</v>
      </c>
      <c r="C29" s="21" t="str">
        <f t="shared" si="0"/>
        <v>Aleksander</v>
      </c>
      <c r="D29" s="21">
        <f t="shared" si="0"/>
        <v>3</v>
      </c>
      <c r="E29" s="17">
        <f t="shared" ref="E29:E35" si="1">IF(E5="DQ","DQ",IF(E5="","", IF(MOD(E5,1)=0,E5*60,INT(E5)*60+MOD(E5,1)*100)))</f>
        <v>360</v>
      </c>
      <c r="F29" s="17">
        <f t="shared" ref="F29:F35" si="2">IF(F5="","",IF(F5&gt;10,0,(10.1-F5)*10))</f>
        <v>95.199999999999989</v>
      </c>
      <c r="G29" s="17">
        <f t="shared" ref="G29:G35" si="3">IF(E29="DQ","0",IF(E29="","0",IF(E29&gt;390,720-E29,IF(E29&gt;360,720-E29+(F29),E29+F29))))</f>
        <v>455.2</v>
      </c>
      <c r="H29" s="75">
        <f t="shared" ref="H29:H35" si="4">IF(G29="","",IF(G29=0,0,IF(G29=MAX($G$29:$G$35),1000,(1000*G29/MAX($G$29:$G$35)))))</f>
        <v>1000</v>
      </c>
      <c r="J29" s="14">
        <v>1</v>
      </c>
      <c r="K29" s="21" t="str">
        <f t="shared" ref="K29:M29" si="5">K5</f>
        <v>WOJDYŁO</v>
      </c>
      <c r="L29" s="21" t="str">
        <f t="shared" si="5"/>
        <v>Wojciech</v>
      </c>
      <c r="M29" s="21">
        <f t="shared" si="5"/>
        <v>5</v>
      </c>
      <c r="N29" s="17" t="str">
        <f t="shared" ref="N29:N35" si="6">IF(N5="DQ","DQ",IF(N5="","", IF(MOD(N5,1)=0,N5*60,INT(N5)*60+MOD(N5,1)*100)))</f>
        <v>DQ</v>
      </c>
      <c r="O29" s="17" t="str">
        <f t="shared" ref="O29:O35" si="7">IF(O5="","",IF(O5&gt;10,0,(10.1-O5)*10))</f>
        <v/>
      </c>
      <c r="P29" s="17" t="str">
        <f t="shared" ref="P29:P35" si="8">IF(N29="DQ","0",IF(N29="","0",IF(N29&gt;390,720-N29,IF(N29&gt;360,720-N29+(O29),N29+O29))))</f>
        <v>0</v>
      </c>
      <c r="Q29" s="75" t="e">
        <f t="shared" ref="Q29:Q35" si="9">IF(P29="","",IF(P29=0,0,IF(P29=MAX($P$29:$P$35),1000,(1000*P29/MAX($P$29:$P$35)))))</f>
        <v>#VALUE!</v>
      </c>
      <c r="S29" s="14">
        <v>1</v>
      </c>
      <c r="T29" s="21" t="str">
        <f t="shared" ref="T29:V29" si="10">T5</f>
        <v>KOSZAŁKA</v>
      </c>
      <c r="U29" s="21" t="str">
        <f t="shared" si="10"/>
        <v>Adam</v>
      </c>
      <c r="V29" s="21">
        <f t="shared" si="10"/>
        <v>45</v>
      </c>
      <c r="W29" s="17">
        <f t="shared" ref="W29:W35" si="11">IF(W5="DQ","DQ",IF(W5="","", IF(MOD(W5,1)=0,W5*60,INT(W5)*60+MOD(W5,1)*100)))</f>
        <v>361</v>
      </c>
      <c r="X29" s="17">
        <f t="shared" ref="X29:X35" si="12">IF(X5="","",IF(X5&gt;10,0,(10.1-X5)*10))</f>
        <v>97.699999999999989</v>
      </c>
      <c r="Y29" s="17">
        <f t="shared" ref="Y29:Y35" si="13">IF(W29="DQ","0",IF(W29="","0",IF(W29&gt;390,720-W29,IF(W29&gt;360,720-W29+(X29),W29+X29))))</f>
        <v>456.7</v>
      </c>
      <c r="Z29" s="75" t="e">
        <f t="shared" ref="Z29:Z35" si="14">IF(Y29="","",IF(Y29=0,0,IF(Y29=MAX($Y$29:$Y$35),1000,(1000*Y29/MAX($Y$29:$Y$35)))))</f>
        <v>#VALUE!</v>
      </c>
      <c r="AB29" s="14">
        <v>1</v>
      </c>
      <c r="AC29" s="21" t="str">
        <f t="shared" ref="AC29:AE29" si="15">AC5</f>
        <v>RUSINOWSKI</v>
      </c>
      <c r="AD29" s="21" t="str">
        <f t="shared" si="15"/>
        <v>Andrzej</v>
      </c>
      <c r="AE29" s="21">
        <f t="shared" si="15"/>
        <v>47</v>
      </c>
      <c r="AF29" s="17">
        <f t="shared" ref="AF29:AF35" si="16">IF(AF5="DQ","DQ",IF(AF5="","", IF(MOD(AF5,1)=0,AF5*60,INT(AF5)*60+MOD(AF5,1)*100)))</f>
        <v>359</v>
      </c>
      <c r="AG29" s="17">
        <f t="shared" ref="AG29:AG35" si="17">IF(AG5="","",IF(AG5&gt;10,0,(10.1-AG5)*10))</f>
        <v>86.5</v>
      </c>
      <c r="AH29" s="17">
        <f t="shared" ref="AH29:AH35" si="18">IF(AF29="DQ","0",IF(AF29="","0",IF(AF29&gt;390,720-AF29,IF(AF29&gt;360,720-AF29+(AG29),AF29+AG29))))</f>
        <v>445.5</v>
      </c>
      <c r="AI29" s="75">
        <f t="shared" ref="AI29:AI35" si="19">IF(AH29="","",IF(AH29=0,0,IF(AH29=MAX($AH$29:$AH$35),1000,(1000*AH29/MAX($AH$29:$AH$35)))))</f>
        <v>985.40145985401455</v>
      </c>
      <c r="AK29" s="14">
        <v>1</v>
      </c>
      <c r="AL29" s="21" t="str">
        <f t="shared" ref="AL29:AN29" si="20">AL5</f>
        <v>RODAK</v>
      </c>
      <c r="AM29" s="21" t="str">
        <f t="shared" si="20"/>
        <v>Aleksander</v>
      </c>
      <c r="AN29" s="21">
        <f t="shared" si="20"/>
        <v>3</v>
      </c>
      <c r="AO29" s="17">
        <f t="shared" ref="AO29:AO33" si="21">IF(AO5="DQ","DQ",IF(AO5="","", IF(MOD(AO5,1)=0,AO5*60,INT(AO5)*60+MOD(AO5,1)*100)))</f>
        <v>355.99999999999994</v>
      </c>
      <c r="AP29" s="17">
        <f t="shared" ref="AP29:AP33" si="22">IF(AP5="","",IF(AP5&gt;10,0,(10.1-AP5)*10))</f>
        <v>92.1</v>
      </c>
      <c r="AQ29" s="17">
        <f t="shared" ref="AQ29:AQ33" si="23">IF(AO29="DQ","0",IF(AO29="","0",IF(AO29&gt;390,720-AO29,IF(AO29&gt;360,720-AO29+(AP29),AO29+AP29))))</f>
        <v>448.09999999999991</v>
      </c>
      <c r="AR29" s="75" t="e">
        <f t="shared" ref="AR29:AR33" si="24">IF(AQ29="","",IF(AQ29=0,0,IF(AQ29=MAX($AQ$29:$AQ$33),1000,(1000*AQ29/MAX($AQ$29:$AQ$33)))))</f>
        <v>#VALUE!</v>
      </c>
    </row>
    <row r="30" spans="1:44">
      <c r="A30" s="37">
        <v>2</v>
      </c>
      <c r="B30" s="21" t="str">
        <f t="shared" ref="B30:D30" si="25">B6</f>
        <v>FLOREK</v>
      </c>
      <c r="C30" s="21" t="str">
        <f t="shared" si="25"/>
        <v>Sebastian</v>
      </c>
      <c r="D30" s="21">
        <f t="shared" si="25"/>
        <v>46</v>
      </c>
      <c r="E30" s="17">
        <f t="shared" si="1"/>
        <v>360</v>
      </c>
      <c r="F30" s="17">
        <f t="shared" si="2"/>
        <v>82.999999999999986</v>
      </c>
      <c r="G30" s="17">
        <f t="shared" si="3"/>
        <v>443</v>
      </c>
      <c r="H30" s="75">
        <f t="shared" si="4"/>
        <v>973.19859402460463</v>
      </c>
      <c r="J30" s="37">
        <v>2</v>
      </c>
      <c r="K30" s="21" t="str">
        <f t="shared" ref="K30:M30" si="26">K6</f>
        <v>FLOREK</v>
      </c>
      <c r="L30" s="21" t="str">
        <f t="shared" si="26"/>
        <v>Sebastian</v>
      </c>
      <c r="M30" s="21">
        <f t="shared" si="26"/>
        <v>46</v>
      </c>
      <c r="N30" s="17">
        <f t="shared" si="6"/>
        <v>220</v>
      </c>
      <c r="O30" s="17">
        <f t="shared" si="7"/>
        <v>85.9</v>
      </c>
      <c r="P30" s="17">
        <f t="shared" si="8"/>
        <v>305.89999999999998</v>
      </c>
      <c r="Q30" s="75" t="e">
        <f t="shared" si="9"/>
        <v>#VALUE!</v>
      </c>
      <c r="S30" s="37">
        <v>2</v>
      </c>
      <c r="T30" s="21" t="str">
        <f t="shared" ref="T30:V30" si="27">T6</f>
        <v>KOSZELSKI</v>
      </c>
      <c r="U30" s="21" t="str">
        <f t="shared" si="27"/>
        <v>Wojciech</v>
      </c>
      <c r="V30" s="21">
        <f t="shared" si="27"/>
        <v>37</v>
      </c>
      <c r="W30" s="17">
        <f t="shared" si="11"/>
        <v>360</v>
      </c>
      <c r="X30" s="17">
        <f t="shared" si="12"/>
        <v>89</v>
      </c>
      <c r="Y30" s="17">
        <f t="shared" si="13"/>
        <v>449</v>
      </c>
      <c r="Z30" s="75" t="e">
        <f t="shared" si="14"/>
        <v>#VALUE!</v>
      </c>
      <c r="AB30" s="37">
        <v>2</v>
      </c>
      <c r="AC30" s="21" t="str">
        <f t="shared" ref="AC30:AE30" si="28">AC6</f>
        <v>MAŁMYGA</v>
      </c>
      <c r="AD30" s="21" t="str">
        <f t="shared" si="28"/>
        <v>Leszek</v>
      </c>
      <c r="AE30" s="21">
        <f t="shared" si="28"/>
        <v>18</v>
      </c>
      <c r="AF30" s="17">
        <f t="shared" si="16"/>
        <v>359</v>
      </c>
      <c r="AG30" s="17">
        <f t="shared" si="17"/>
        <v>92.5</v>
      </c>
      <c r="AH30" s="17">
        <f t="shared" si="18"/>
        <v>451.5</v>
      </c>
      <c r="AI30" s="75">
        <f t="shared" si="19"/>
        <v>998.67285998672855</v>
      </c>
      <c r="AK30" s="37">
        <v>2</v>
      </c>
      <c r="AL30" s="21" t="str">
        <f t="shared" ref="AL30:AN30" si="29">AL6</f>
        <v>MAŁMYGA</v>
      </c>
      <c r="AM30" s="21" t="str">
        <f t="shared" si="29"/>
        <v>Leszek</v>
      </c>
      <c r="AN30" s="21">
        <f t="shared" si="29"/>
        <v>18</v>
      </c>
      <c r="AO30" s="17">
        <f t="shared" si="21"/>
        <v>357</v>
      </c>
      <c r="AP30" s="17">
        <f t="shared" si="22"/>
        <v>94.3</v>
      </c>
      <c r="AQ30" s="17">
        <f t="shared" si="23"/>
        <v>451.3</v>
      </c>
      <c r="AR30" s="75" t="e">
        <f t="shared" si="24"/>
        <v>#VALUE!</v>
      </c>
    </row>
    <row r="31" spans="1:44">
      <c r="A31" s="37">
        <v>3</v>
      </c>
      <c r="B31" s="21" t="str">
        <f t="shared" ref="B31:D31" si="30">B7</f>
        <v>KOSZELSKI</v>
      </c>
      <c r="C31" s="21" t="str">
        <f t="shared" si="30"/>
        <v>Wojciech</v>
      </c>
      <c r="D31" s="21">
        <f t="shared" si="30"/>
        <v>37</v>
      </c>
      <c r="E31" s="17">
        <f t="shared" si="1"/>
        <v>359</v>
      </c>
      <c r="F31" s="17">
        <f t="shared" si="2"/>
        <v>74.599999999999994</v>
      </c>
      <c r="G31" s="17">
        <f t="shared" si="3"/>
        <v>433.6</v>
      </c>
      <c r="H31" s="75">
        <f t="shared" si="4"/>
        <v>952.54833040421795</v>
      </c>
      <c r="J31" s="37">
        <v>3</v>
      </c>
      <c r="K31" s="21" t="str">
        <f t="shared" ref="K31:M31" si="31">K7</f>
        <v>KOSZELSKI</v>
      </c>
      <c r="L31" s="21" t="str">
        <f t="shared" si="31"/>
        <v>Wojciech</v>
      </c>
      <c r="M31" s="21">
        <f t="shared" si="31"/>
        <v>37</v>
      </c>
      <c r="N31" s="17">
        <f t="shared" si="6"/>
        <v>361.99999999999994</v>
      </c>
      <c r="O31" s="17">
        <f t="shared" si="7"/>
        <v>95</v>
      </c>
      <c r="P31" s="17">
        <f t="shared" si="8"/>
        <v>453.00000000000006</v>
      </c>
      <c r="Q31" s="75" t="e">
        <f t="shared" si="9"/>
        <v>#VALUE!</v>
      </c>
      <c r="S31" s="37">
        <v>3</v>
      </c>
      <c r="T31" s="21" t="str">
        <f t="shared" ref="T31:V31" si="32">T7</f>
        <v>SZWED</v>
      </c>
      <c r="U31" s="21" t="str">
        <f t="shared" si="32"/>
        <v>Artur</v>
      </c>
      <c r="V31" s="21">
        <f t="shared" si="32"/>
        <v>33</v>
      </c>
      <c r="W31" s="17">
        <f t="shared" si="11"/>
        <v>258</v>
      </c>
      <c r="X31" s="17">
        <f t="shared" si="12"/>
        <v>93.2</v>
      </c>
      <c r="Y31" s="17">
        <f t="shared" si="13"/>
        <v>351.2</v>
      </c>
      <c r="Z31" s="75" t="e">
        <f t="shared" si="14"/>
        <v>#VALUE!</v>
      </c>
      <c r="AB31" s="37">
        <v>3</v>
      </c>
      <c r="AC31" s="21" t="str">
        <f t="shared" ref="AC31:AE31" si="33">AC7</f>
        <v>SZWED</v>
      </c>
      <c r="AD31" s="21" t="str">
        <f t="shared" si="33"/>
        <v>Artur</v>
      </c>
      <c r="AE31" s="21">
        <f t="shared" si="33"/>
        <v>33</v>
      </c>
      <c r="AF31" s="17">
        <f t="shared" si="16"/>
        <v>355.99999999999994</v>
      </c>
      <c r="AG31" s="17">
        <f t="shared" si="17"/>
        <v>94.6</v>
      </c>
      <c r="AH31" s="17">
        <f t="shared" si="18"/>
        <v>450.59999999999991</v>
      </c>
      <c r="AI31" s="75">
        <f t="shared" si="19"/>
        <v>996.68214996682116</v>
      </c>
      <c r="AK31" s="37">
        <v>3</v>
      </c>
      <c r="AL31" s="21" t="str">
        <f t="shared" ref="AL31:AN31" si="34">AL7</f>
        <v>PRZYBYTEK</v>
      </c>
      <c r="AM31" s="21" t="str">
        <f t="shared" si="34"/>
        <v>Krzysztof</v>
      </c>
      <c r="AN31" s="21">
        <f t="shared" si="34"/>
        <v>39</v>
      </c>
      <c r="AO31" s="17">
        <f t="shared" si="21"/>
        <v>319.00000000000006</v>
      </c>
      <c r="AP31" s="17">
        <f t="shared" si="22"/>
        <v>78.899999999999991</v>
      </c>
      <c r="AQ31" s="17">
        <f t="shared" si="23"/>
        <v>397.90000000000003</v>
      </c>
      <c r="AR31" s="75" t="e">
        <f t="shared" si="24"/>
        <v>#VALUE!</v>
      </c>
    </row>
    <row r="32" spans="1:44">
      <c r="A32" s="37">
        <v>4</v>
      </c>
      <c r="B32" s="21" t="str">
        <f t="shared" ref="B32:D32" si="35">B8</f>
        <v>PRZYBYTEK</v>
      </c>
      <c r="C32" s="21" t="str">
        <f t="shared" si="35"/>
        <v>Krzysztof</v>
      </c>
      <c r="D32" s="21">
        <f t="shared" si="35"/>
        <v>39</v>
      </c>
      <c r="E32" s="17">
        <f t="shared" si="1"/>
        <v>360</v>
      </c>
      <c r="F32" s="17">
        <f t="shared" si="2"/>
        <v>67.8</v>
      </c>
      <c r="G32" s="17">
        <f t="shared" si="3"/>
        <v>427.8</v>
      </c>
      <c r="H32" s="75">
        <f t="shared" si="4"/>
        <v>939.80667838312831</v>
      </c>
      <c r="J32" s="37">
        <v>4</v>
      </c>
      <c r="K32" s="21" t="str">
        <f t="shared" ref="K32:M32" si="36">K8</f>
        <v>MAŁMYGA</v>
      </c>
      <c r="L32" s="21" t="str">
        <f t="shared" si="36"/>
        <v>Leszek</v>
      </c>
      <c r="M32" s="21">
        <f t="shared" si="36"/>
        <v>18</v>
      </c>
      <c r="N32" s="17">
        <f t="shared" si="6"/>
        <v>360</v>
      </c>
      <c r="O32" s="17">
        <f t="shared" si="7"/>
        <v>89</v>
      </c>
      <c r="P32" s="17">
        <f t="shared" si="8"/>
        <v>449</v>
      </c>
      <c r="Q32" s="75" t="e">
        <f t="shared" si="9"/>
        <v>#VALUE!</v>
      </c>
      <c r="S32" s="37">
        <v>4</v>
      </c>
      <c r="T32" s="21" t="str">
        <f t="shared" ref="T32:V32" si="37">T8</f>
        <v>WOJDYŁO</v>
      </c>
      <c r="U32" s="21" t="str">
        <f t="shared" si="37"/>
        <v>Wojciech</v>
      </c>
      <c r="V32" s="21">
        <f t="shared" si="37"/>
        <v>5</v>
      </c>
      <c r="W32" s="17">
        <f t="shared" si="11"/>
        <v>222</v>
      </c>
      <c r="X32" s="17" t="str">
        <f t="shared" si="12"/>
        <v/>
      </c>
      <c r="Y32" s="17" t="e">
        <f t="shared" si="13"/>
        <v>#VALUE!</v>
      </c>
      <c r="Z32" s="75" t="e">
        <f t="shared" si="14"/>
        <v>#VALUE!</v>
      </c>
      <c r="AB32" s="37">
        <v>4</v>
      </c>
      <c r="AC32" s="21" t="str">
        <f t="shared" ref="AC32:AE32" si="38">AC8</f>
        <v>PRZYBYTEK</v>
      </c>
      <c r="AD32" s="21" t="str">
        <f t="shared" si="38"/>
        <v>Krzysztof</v>
      </c>
      <c r="AE32" s="21">
        <f t="shared" si="38"/>
        <v>39</v>
      </c>
      <c r="AF32" s="17">
        <f t="shared" si="16"/>
        <v>350</v>
      </c>
      <c r="AG32" s="17">
        <f t="shared" si="17"/>
        <v>86.299999999999983</v>
      </c>
      <c r="AH32" s="17">
        <f t="shared" si="18"/>
        <v>436.29999999999995</v>
      </c>
      <c r="AI32" s="75">
        <f t="shared" si="19"/>
        <v>965.05197965051957</v>
      </c>
      <c r="AK32" s="37">
        <v>4</v>
      </c>
      <c r="AL32" s="21" t="str">
        <f t="shared" ref="AL32:AN32" si="39">AL8</f>
        <v>SZWED</v>
      </c>
      <c r="AM32" s="21" t="str">
        <f t="shared" si="39"/>
        <v>Artur</v>
      </c>
      <c r="AN32" s="21">
        <f t="shared" si="39"/>
        <v>33</v>
      </c>
      <c r="AO32" s="17">
        <f t="shared" si="21"/>
        <v>249</v>
      </c>
      <c r="AP32" s="17" t="str">
        <f t="shared" si="22"/>
        <v/>
      </c>
      <c r="AQ32" s="17" t="e">
        <f t="shared" si="23"/>
        <v>#VALUE!</v>
      </c>
      <c r="AR32" s="75" t="e">
        <f t="shared" si="24"/>
        <v>#VALUE!</v>
      </c>
    </row>
    <row r="33" spans="1:44">
      <c r="A33" s="37">
        <v>5</v>
      </c>
      <c r="B33" s="21" t="str">
        <f t="shared" ref="B33:D33" si="40">B9</f>
        <v>WOJDYŁO</v>
      </c>
      <c r="C33" s="21" t="str">
        <f t="shared" si="40"/>
        <v>Wojciech</v>
      </c>
      <c r="D33" s="21">
        <f t="shared" si="40"/>
        <v>5</v>
      </c>
      <c r="E33" s="17">
        <f t="shared" si="1"/>
        <v>313.99999999999994</v>
      </c>
      <c r="F33" s="17">
        <f t="shared" si="2"/>
        <v>40.299999999999997</v>
      </c>
      <c r="G33" s="17">
        <f t="shared" si="3"/>
        <v>354.29999999999995</v>
      </c>
      <c r="H33" s="75">
        <f t="shared" si="4"/>
        <v>778.33919156414754</v>
      </c>
      <c r="J33" s="37">
        <v>5</v>
      </c>
      <c r="K33" s="21" t="str">
        <f t="shared" ref="K33:M33" si="41">K9</f>
        <v>ARASIMOWICZ</v>
      </c>
      <c r="L33" s="21" t="str">
        <f t="shared" si="41"/>
        <v>Marek</v>
      </c>
      <c r="M33" s="21">
        <f t="shared" si="41"/>
        <v>23</v>
      </c>
      <c r="N33" s="17">
        <f t="shared" si="6"/>
        <v>207</v>
      </c>
      <c r="O33" s="17">
        <f t="shared" si="7"/>
        <v>36</v>
      </c>
      <c r="P33" s="17">
        <f t="shared" si="8"/>
        <v>243</v>
      </c>
      <c r="Q33" s="75" t="e">
        <f t="shared" si="9"/>
        <v>#VALUE!</v>
      </c>
      <c r="S33" s="37">
        <v>5</v>
      </c>
      <c r="T33" s="21" t="str">
        <f t="shared" ref="T33:V33" si="42">T9</f>
        <v>PRZYBYTEK</v>
      </c>
      <c r="U33" s="21" t="str">
        <f t="shared" si="42"/>
        <v>Krzysztof</v>
      </c>
      <c r="V33" s="21">
        <f t="shared" si="42"/>
        <v>39</v>
      </c>
      <c r="W33" s="17">
        <f t="shared" si="11"/>
        <v>359</v>
      </c>
      <c r="X33" s="17">
        <f t="shared" si="12"/>
        <v>94.3</v>
      </c>
      <c r="Y33" s="17">
        <f t="shared" si="13"/>
        <v>453.3</v>
      </c>
      <c r="Z33" s="75" t="e">
        <f t="shared" si="14"/>
        <v>#VALUE!</v>
      </c>
      <c r="AB33" s="37">
        <v>5</v>
      </c>
      <c r="AC33" s="21" t="str">
        <f t="shared" ref="AC33:AE33" si="43">AC9</f>
        <v>ARASIMOWICZ</v>
      </c>
      <c r="AD33" s="21" t="str">
        <f t="shared" si="43"/>
        <v>Marek</v>
      </c>
      <c r="AE33" s="21">
        <f t="shared" si="43"/>
        <v>23</v>
      </c>
      <c r="AF33" s="17">
        <f t="shared" si="16"/>
        <v>359</v>
      </c>
      <c r="AG33" s="17">
        <f t="shared" si="17"/>
        <v>85.399999999999991</v>
      </c>
      <c r="AH33" s="17">
        <f t="shared" si="18"/>
        <v>444.4</v>
      </c>
      <c r="AI33" s="75">
        <f t="shared" si="19"/>
        <v>982.96836982968364</v>
      </c>
      <c r="AK33" s="37">
        <v>5</v>
      </c>
      <c r="AL33" s="21" t="str">
        <f t="shared" ref="AL33:AN33" si="44">AL9</f>
        <v>KOSZELSKI</v>
      </c>
      <c r="AM33" s="21" t="str">
        <f t="shared" si="44"/>
        <v>Wojciech</v>
      </c>
      <c r="AN33" s="21">
        <f t="shared" si="44"/>
        <v>37</v>
      </c>
      <c r="AO33" s="17">
        <f t="shared" si="21"/>
        <v>359</v>
      </c>
      <c r="AP33" s="17">
        <f t="shared" si="22"/>
        <v>92</v>
      </c>
      <c r="AQ33" s="17">
        <f t="shared" si="23"/>
        <v>451</v>
      </c>
      <c r="AR33" s="75" t="e">
        <f t="shared" si="24"/>
        <v>#VALUE!</v>
      </c>
    </row>
    <row r="34" spans="1:44">
      <c r="A34" s="37">
        <v>6</v>
      </c>
      <c r="B34" s="21" t="str">
        <f t="shared" ref="B34:D34" si="45">B10</f>
        <v>KOSZAŁKA</v>
      </c>
      <c r="C34" s="21" t="str">
        <f t="shared" si="45"/>
        <v>Adam</v>
      </c>
      <c r="D34" s="21">
        <f t="shared" si="45"/>
        <v>45</v>
      </c>
      <c r="E34" s="17">
        <f t="shared" si="1"/>
        <v>361.99999999999994</v>
      </c>
      <c r="F34" s="17">
        <f t="shared" si="2"/>
        <v>90.499999999999986</v>
      </c>
      <c r="G34" s="17">
        <f t="shared" si="3"/>
        <v>448.50000000000006</v>
      </c>
      <c r="H34" s="75">
        <f t="shared" si="4"/>
        <v>985.28119507908627</v>
      </c>
      <c r="J34" s="37">
        <v>6</v>
      </c>
      <c r="K34" s="21" t="str">
        <f t="shared" ref="K34:M34" si="46">K10</f>
        <v>KOSZAŁKA</v>
      </c>
      <c r="L34" s="21" t="str">
        <f t="shared" si="46"/>
        <v>Adam</v>
      </c>
      <c r="M34" s="21">
        <f t="shared" si="46"/>
        <v>45</v>
      </c>
      <c r="N34" s="17">
        <f t="shared" si="6"/>
        <v>0</v>
      </c>
      <c r="O34" s="17" t="str">
        <f t="shared" si="7"/>
        <v/>
      </c>
      <c r="P34" s="17" t="e">
        <f t="shared" si="8"/>
        <v>#VALUE!</v>
      </c>
      <c r="Q34" s="75" t="e">
        <f t="shared" si="9"/>
        <v>#VALUE!</v>
      </c>
      <c r="S34" s="37">
        <v>6</v>
      </c>
      <c r="T34" s="21" t="str">
        <f t="shared" ref="T34:V34" si="47">T10</f>
        <v>BARĆ</v>
      </c>
      <c r="U34" s="21" t="str">
        <f t="shared" si="47"/>
        <v>Dawid</v>
      </c>
      <c r="V34" s="21">
        <f t="shared" si="47"/>
        <v>12</v>
      </c>
      <c r="W34" s="17">
        <f t="shared" si="11"/>
        <v>315.00000000000006</v>
      </c>
      <c r="X34" s="17">
        <f t="shared" si="12"/>
        <v>93.799999999999983</v>
      </c>
      <c r="Y34" s="17">
        <f t="shared" si="13"/>
        <v>408.80000000000007</v>
      </c>
      <c r="Z34" s="75" t="e">
        <f t="shared" si="14"/>
        <v>#VALUE!</v>
      </c>
      <c r="AB34" s="37">
        <v>6</v>
      </c>
      <c r="AC34" s="21" t="str">
        <f t="shared" ref="AC34:AE34" si="48">AC10</f>
        <v>KOSZAŁKA</v>
      </c>
      <c r="AD34" s="21" t="str">
        <f t="shared" si="48"/>
        <v>Adam</v>
      </c>
      <c r="AE34" s="21">
        <f t="shared" si="48"/>
        <v>45</v>
      </c>
      <c r="AF34" s="17">
        <f t="shared" si="16"/>
        <v>361</v>
      </c>
      <c r="AG34" s="17">
        <f t="shared" si="17"/>
        <v>93.1</v>
      </c>
      <c r="AH34" s="17">
        <f t="shared" si="18"/>
        <v>452.1</v>
      </c>
      <c r="AI34" s="75">
        <f t="shared" si="19"/>
        <v>1000</v>
      </c>
      <c r="AK34" s="73"/>
      <c r="AO34" s="17"/>
      <c r="AP34" s="17"/>
      <c r="AQ34" s="17"/>
    </row>
    <row r="35" spans="1:44">
      <c r="A35" s="47">
        <v>7</v>
      </c>
      <c r="B35" s="21">
        <f t="shared" ref="B35:D35" si="49">B11</f>
        <v>0</v>
      </c>
      <c r="C35" s="21">
        <f t="shared" si="49"/>
        <v>0</v>
      </c>
      <c r="D35" s="21">
        <f t="shared" si="49"/>
        <v>0</v>
      </c>
      <c r="E35" s="17" t="str">
        <f t="shared" si="1"/>
        <v/>
      </c>
      <c r="F35" s="17" t="str">
        <f t="shared" si="2"/>
        <v/>
      </c>
      <c r="G35" s="17" t="str">
        <f t="shared" si="3"/>
        <v>0</v>
      </c>
      <c r="H35" s="75">
        <f t="shared" si="4"/>
        <v>0</v>
      </c>
      <c r="J35" s="47">
        <v>7</v>
      </c>
      <c r="K35" s="21">
        <f t="shared" ref="K35:M35" si="50">K11</f>
        <v>0</v>
      </c>
      <c r="L35" s="21">
        <f t="shared" si="50"/>
        <v>0</v>
      </c>
      <c r="M35" s="21">
        <f t="shared" si="50"/>
        <v>0</v>
      </c>
      <c r="N35" s="17" t="str">
        <f t="shared" si="6"/>
        <v/>
      </c>
      <c r="O35" s="17" t="str">
        <f t="shared" si="7"/>
        <v/>
      </c>
      <c r="P35" s="17" t="str">
        <f t="shared" si="8"/>
        <v>0</v>
      </c>
      <c r="Q35" s="75" t="e">
        <f t="shared" si="9"/>
        <v>#VALUE!</v>
      </c>
      <c r="S35" s="47">
        <v>7</v>
      </c>
      <c r="T35" s="21">
        <f t="shared" ref="T35:V35" si="51">T11</f>
        <v>0</v>
      </c>
      <c r="U35" s="21">
        <f t="shared" si="51"/>
        <v>0</v>
      </c>
      <c r="V35" s="21">
        <f t="shared" si="51"/>
        <v>0</v>
      </c>
      <c r="W35" s="17" t="str">
        <f t="shared" si="11"/>
        <v/>
      </c>
      <c r="X35" s="17" t="str">
        <f t="shared" si="12"/>
        <v/>
      </c>
      <c r="Y35" s="17" t="str">
        <f t="shared" si="13"/>
        <v>0</v>
      </c>
      <c r="Z35" s="75" t="e">
        <f t="shared" si="14"/>
        <v>#VALUE!</v>
      </c>
      <c r="AB35" s="47">
        <v>7</v>
      </c>
      <c r="AC35" s="21">
        <f t="shared" ref="AC35:AE35" si="52">AC11</f>
        <v>0</v>
      </c>
      <c r="AD35" s="21">
        <f t="shared" si="52"/>
        <v>0</v>
      </c>
      <c r="AE35" s="21">
        <f t="shared" si="52"/>
        <v>0</v>
      </c>
      <c r="AF35" s="17" t="str">
        <f t="shared" si="16"/>
        <v/>
      </c>
      <c r="AG35" s="17" t="str">
        <f t="shared" si="17"/>
        <v/>
      </c>
      <c r="AH35" s="17" t="str">
        <f t="shared" si="18"/>
        <v>0</v>
      </c>
      <c r="AI35" s="75">
        <f t="shared" si="19"/>
        <v>0</v>
      </c>
      <c r="AK35" s="73"/>
      <c r="AO35" s="17"/>
      <c r="AP35" s="17"/>
      <c r="AQ35" s="17"/>
    </row>
    <row r="37" spans="1:44" ht="15.75" customHeight="1">
      <c r="A37" s="82" t="s">
        <v>70</v>
      </c>
      <c r="B37" s="77"/>
      <c r="C37" s="77"/>
      <c r="D37" s="77"/>
      <c r="E37" s="77"/>
      <c r="F37" s="77"/>
      <c r="G37" s="77"/>
      <c r="H37" s="78"/>
      <c r="J37" s="82" t="s">
        <v>70</v>
      </c>
      <c r="K37" s="77"/>
      <c r="L37" s="77"/>
      <c r="M37" s="77"/>
      <c r="N37" s="77"/>
      <c r="O37" s="77"/>
      <c r="P37" s="77"/>
      <c r="Q37" s="78"/>
      <c r="S37" s="82" t="s">
        <v>70</v>
      </c>
      <c r="T37" s="77"/>
      <c r="U37" s="77"/>
      <c r="V37" s="77"/>
      <c r="W37" s="77"/>
      <c r="X37" s="77"/>
      <c r="Y37" s="77"/>
      <c r="Z37" s="78"/>
      <c r="AB37" s="82" t="s">
        <v>70</v>
      </c>
      <c r="AC37" s="77"/>
      <c r="AD37" s="77"/>
      <c r="AE37" s="77"/>
      <c r="AF37" s="77"/>
      <c r="AG37" s="77"/>
      <c r="AH37" s="77"/>
      <c r="AI37" s="78"/>
      <c r="AK37" s="73"/>
      <c r="AL37" s="73"/>
      <c r="AM37" s="73"/>
      <c r="AN37" s="73"/>
      <c r="AO37" s="73"/>
      <c r="AP37" s="73"/>
      <c r="AQ37" s="73"/>
      <c r="AR37" s="73"/>
    </row>
    <row r="38" spans="1:44">
      <c r="A38" s="4" t="s">
        <v>8</v>
      </c>
      <c r="B38" s="5" t="s">
        <v>9</v>
      </c>
      <c r="C38" s="5" t="s">
        <v>10</v>
      </c>
      <c r="D38" s="6" t="s">
        <v>12</v>
      </c>
      <c r="E38" s="10" t="s">
        <v>13</v>
      </c>
      <c r="F38" s="10" t="s">
        <v>17</v>
      </c>
      <c r="G38" s="10" t="s">
        <v>18</v>
      </c>
      <c r="H38" s="11" t="s">
        <v>19</v>
      </c>
      <c r="J38" s="4" t="s">
        <v>8</v>
      </c>
      <c r="K38" s="5" t="s">
        <v>9</v>
      </c>
      <c r="L38" s="5" t="s">
        <v>10</v>
      </c>
      <c r="M38" s="6" t="s">
        <v>12</v>
      </c>
      <c r="N38" s="10" t="s">
        <v>13</v>
      </c>
      <c r="O38" s="10" t="s">
        <v>17</v>
      </c>
      <c r="P38" s="10" t="s">
        <v>18</v>
      </c>
      <c r="Q38" s="11" t="s">
        <v>19</v>
      </c>
      <c r="S38" s="4" t="s">
        <v>8</v>
      </c>
      <c r="T38" s="5" t="s">
        <v>9</v>
      </c>
      <c r="U38" s="5" t="s">
        <v>10</v>
      </c>
      <c r="V38" s="6" t="s">
        <v>12</v>
      </c>
      <c r="W38" s="10" t="s">
        <v>13</v>
      </c>
      <c r="X38" s="10" t="s">
        <v>17</v>
      </c>
      <c r="Y38" s="10" t="s">
        <v>18</v>
      </c>
      <c r="Z38" s="11" t="s">
        <v>19</v>
      </c>
      <c r="AB38" s="4" t="s">
        <v>8</v>
      </c>
      <c r="AC38" s="5" t="s">
        <v>9</v>
      </c>
      <c r="AD38" s="5" t="s">
        <v>10</v>
      </c>
      <c r="AE38" s="6" t="s">
        <v>12</v>
      </c>
      <c r="AF38" s="10" t="s">
        <v>13</v>
      </c>
      <c r="AG38" s="10" t="s">
        <v>17</v>
      </c>
      <c r="AH38" s="10" t="s">
        <v>18</v>
      </c>
      <c r="AI38" s="11" t="s">
        <v>19</v>
      </c>
      <c r="AO38" s="73"/>
      <c r="AP38" s="73"/>
      <c r="AQ38" s="73"/>
      <c r="AR38" s="73"/>
    </row>
    <row r="39" spans="1:44">
      <c r="A39" s="14">
        <v>1</v>
      </c>
      <c r="B39" s="21" t="str">
        <f t="shared" ref="B39:D39" si="53">B15</f>
        <v>SZWED</v>
      </c>
      <c r="C39" s="21" t="str">
        <f t="shared" si="53"/>
        <v>Artur</v>
      </c>
      <c r="D39" s="21">
        <f t="shared" si="53"/>
        <v>33</v>
      </c>
      <c r="E39" s="17">
        <f t="shared" ref="E39:E45" si="54">IF(E15="DQ","DQ",IF(E15="","", IF(MOD(E15,1)=0,E15*60,INT(E15)*60+MOD(E15,1)*100)))</f>
        <v>359</v>
      </c>
      <c r="F39" s="17">
        <f t="shared" ref="F39:F45" si="55">IF(F15="","",IF(F15&gt;10,0,(10.1-F15)*10))</f>
        <v>93.799999999999983</v>
      </c>
      <c r="G39" s="17">
        <f t="shared" ref="G39:G45" si="56">IF(E39="DQ","0",IF(E39="","0",IF(E39&gt;390,720-E39,IF(E39&gt;360,720-E39+(F39),E39+F39))))</f>
        <v>452.79999999999995</v>
      </c>
      <c r="H39" s="75">
        <f t="shared" ref="H39:H45" si="57">IF(G39="","",IF(G39=0,0,IF(G39=MAX($G$39:$G$44),1000,(1000*G39/MAX($G$39:$G$44)))))</f>
        <v>990.59286808138245</v>
      </c>
      <c r="J39" s="14">
        <v>1</v>
      </c>
      <c r="K39" s="21" t="str">
        <f t="shared" ref="K39:M39" si="58">K15</f>
        <v>RUSINOWSKI</v>
      </c>
      <c r="L39" s="21" t="str">
        <f t="shared" si="58"/>
        <v>Andrzej</v>
      </c>
      <c r="M39" s="21">
        <f t="shared" si="58"/>
        <v>47</v>
      </c>
      <c r="N39" s="17">
        <f t="shared" ref="N39:N45" si="59">IF(N15="DQ","DQ",IF(N15="","", IF(MOD(N15,1)=0,N15*60,INT(N15)*60+MOD(N15,1)*100)))</f>
        <v>359</v>
      </c>
      <c r="O39" s="17">
        <f t="shared" ref="O39:O45" si="60">IF(O15="","",IF(O15&gt;10,0,(10.1-O15)*10))</f>
        <v>84.5</v>
      </c>
      <c r="P39" s="17">
        <f t="shared" ref="P39:P45" si="61">IF(N39="DQ","0",IF(N39="","0",IF(N39&gt;390,720-N39,IF(N39&gt;360,720-N39+(O39),N39+O39))))</f>
        <v>443.5</v>
      </c>
      <c r="Q39" s="75">
        <f t="shared" ref="Q39:Q45" si="62">IF(P39="","",IF(P39=0,0,IF(P39=MAX($P$39:$P$45),1000,(1000*P39/MAX($P$39:$P$45)))))</f>
        <v>974.29701230228477</v>
      </c>
      <c r="S39" s="14">
        <v>1</v>
      </c>
      <c r="T39" s="21" t="str">
        <f t="shared" ref="T39:V39" si="63">T15</f>
        <v>RUSINOWSKI</v>
      </c>
      <c r="U39" s="21" t="str">
        <f t="shared" si="63"/>
        <v>Andrzej</v>
      </c>
      <c r="V39" s="21">
        <f t="shared" si="63"/>
        <v>47</v>
      </c>
      <c r="W39" s="17">
        <f t="shared" ref="W39:W45" si="64">IF(W15="DQ","DQ",IF(W15="","", IF(MOD(W15,1)=0,W15*60,INT(W15)*60+MOD(W15,1)*100)))</f>
        <v>212</v>
      </c>
      <c r="X39" s="17">
        <f t="shared" ref="X39:X45" si="65">IF(X15="","",IF(X15&gt;10,0,(10.1-X15)*10))</f>
        <v>91.1</v>
      </c>
      <c r="Y39" s="17">
        <f t="shared" ref="Y39:Y45" si="66">IF(W39="DQ","0",IF(W39="","0",IF(W39&gt;390,720-W39,IF(W39&gt;360,720-W39+(X39),W39+X39))))</f>
        <v>303.10000000000002</v>
      </c>
      <c r="Z39" s="75">
        <f t="shared" ref="Z39:Z45" si="67">IF(Y39="","",IF(Y39=0,0,IF(Y39=MAX($Y$39:$Y$45),1000,(1000*Y39/MAX($Y$39:$Y$45)))))</f>
        <v>664.98464238701183</v>
      </c>
      <c r="AB39" s="14">
        <v>1</v>
      </c>
      <c r="AC39" s="21" t="str">
        <f t="shared" ref="AC39:AE39" si="68">AC15</f>
        <v>FLOREK</v>
      </c>
      <c r="AD39" s="21" t="str">
        <f t="shared" si="68"/>
        <v>Sebastian</v>
      </c>
      <c r="AE39" s="21">
        <f t="shared" si="68"/>
        <v>46</v>
      </c>
      <c r="AF39" s="17">
        <f t="shared" ref="AF39:AF45" si="69">IF(AF15="DQ","DQ",IF(AF15="","", IF(MOD(AF15,1)=0,AF15*60,INT(AF15)*60+MOD(AF15,1)*100)))</f>
        <v>277</v>
      </c>
      <c r="AG39" s="17">
        <f t="shared" ref="AG39:AG45" si="70">IF(AG15="","",IF(AG15&gt;10,0,(10.1-AG15)*10))</f>
        <v>88.5</v>
      </c>
      <c r="AH39" s="17">
        <f t="shared" ref="AH39:AH45" si="71">IF(AF39="DQ","0",IF(AF39="","0",IF(AF39&gt;390,720-AF39,IF(AF39&gt;360,720-AF39+(AG39),AF39+AG39))))</f>
        <v>365.5</v>
      </c>
      <c r="AI39" s="75" t="e">
        <f t="shared" ref="AI39:AI45" si="72">IF(AH39="","",IF(AH39=0,0,IF(AH39=MAX($AH$39:$AH$45),1000,(1000*AH39/MAX($AH$39:$AH$45)))))</f>
        <v>#VALUE!</v>
      </c>
      <c r="AK39" s="73"/>
    </row>
    <row r="40" spans="1:44">
      <c r="A40" s="37">
        <v>2</v>
      </c>
      <c r="B40" s="21" t="str">
        <f t="shared" ref="B40:D40" si="73">B16</f>
        <v>ARASIMOWICZ</v>
      </c>
      <c r="C40" s="21" t="str">
        <f t="shared" si="73"/>
        <v>Marek</v>
      </c>
      <c r="D40" s="21">
        <f t="shared" si="73"/>
        <v>23</v>
      </c>
      <c r="E40" s="17">
        <f t="shared" si="54"/>
        <v>361.99999999999994</v>
      </c>
      <c r="F40" s="17">
        <f t="shared" si="55"/>
        <v>80.3</v>
      </c>
      <c r="G40" s="17">
        <f t="shared" si="56"/>
        <v>438.30000000000007</v>
      </c>
      <c r="H40" s="75">
        <f t="shared" si="57"/>
        <v>958.87114416976601</v>
      </c>
      <c r="J40" s="37">
        <v>2</v>
      </c>
      <c r="K40" s="21" t="str">
        <f t="shared" ref="K40:M40" si="74">K16</f>
        <v>RODAK</v>
      </c>
      <c r="L40" s="21" t="str">
        <f t="shared" si="74"/>
        <v>Aleksander</v>
      </c>
      <c r="M40" s="21">
        <f t="shared" si="74"/>
        <v>3</v>
      </c>
      <c r="N40" s="17">
        <f t="shared" si="59"/>
        <v>361</v>
      </c>
      <c r="O40" s="17">
        <f t="shared" si="60"/>
        <v>96.199999999999989</v>
      </c>
      <c r="P40" s="17">
        <f t="shared" si="61"/>
        <v>455.2</v>
      </c>
      <c r="Q40" s="75">
        <f t="shared" si="62"/>
        <v>1000</v>
      </c>
      <c r="S40" s="37">
        <v>2</v>
      </c>
      <c r="T40" s="21" t="str">
        <f t="shared" ref="T40:V40" si="75">T16</f>
        <v>MAŁMYGA</v>
      </c>
      <c r="U40" s="21" t="str">
        <f t="shared" si="75"/>
        <v>Leszek</v>
      </c>
      <c r="V40" s="21">
        <f t="shared" si="75"/>
        <v>18</v>
      </c>
      <c r="W40" s="17">
        <f t="shared" si="64"/>
        <v>361</v>
      </c>
      <c r="X40" s="17">
        <f t="shared" si="65"/>
        <v>96.8</v>
      </c>
      <c r="Y40" s="17">
        <f t="shared" si="66"/>
        <v>455.8</v>
      </c>
      <c r="Z40" s="75">
        <f t="shared" si="67"/>
        <v>1000</v>
      </c>
      <c r="AB40" s="37">
        <v>2</v>
      </c>
      <c r="AC40" s="21" t="str">
        <f t="shared" ref="AC40:AE40" si="76">AC16</f>
        <v>BARĆ</v>
      </c>
      <c r="AD40" s="21" t="str">
        <f t="shared" si="76"/>
        <v>Dawid</v>
      </c>
      <c r="AE40" s="21">
        <f t="shared" si="76"/>
        <v>12</v>
      </c>
      <c r="AF40" s="17">
        <f t="shared" si="69"/>
        <v>230</v>
      </c>
      <c r="AG40" s="17">
        <f t="shared" si="70"/>
        <v>97.199999999999989</v>
      </c>
      <c r="AH40" s="17">
        <f t="shared" si="71"/>
        <v>327.2</v>
      </c>
      <c r="AI40" s="75" t="e">
        <f t="shared" si="72"/>
        <v>#VALUE!</v>
      </c>
      <c r="AK40" s="73"/>
    </row>
    <row r="41" spans="1:44">
      <c r="A41" s="37">
        <v>3</v>
      </c>
      <c r="B41" s="21" t="str">
        <f t="shared" ref="B41:D41" si="77">B17</f>
        <v>RUSINOWSKI</v>
      </c>
      <c r="C41" s="21" t="str">
        <f t="shared" si="77"/>
        <v>Andrzej</v>
      </c>
      <c r="D41" s="21">
        <f t="shared" si="77"/>
        <v>47</v>
      </c>
      <c r="E41" s="17">
        <f t="shared" si="54"/>
        <v>360</v>
      </c>
      <c r="F41" s="17">
        <f t="shared" si="55"/>
        <v>97.1</v>
      </c>
      <c r="G41" s="17">
        <f t="shared" si="56"/>
        <v>457.1</v>
      </c>
      <c r="H41" s="75">
        <f t="shared" si="57"/>
        <v>1000</v>
      </c>
      <c r="J41" s="37">
        <v>3</v>
      </c>
      <c r="K41" s="21" t="str">
        <f t="shared" ref="K41:M41" si="78">K17</f>
        <v>SZWED</v>
      </c>
      <c r="L41" s="21" t="str">
        <f t="shared" si="78"/>
        <v>Artur</v>
      </c>
      <c r="M41" s="21">
        <f t="shared" si="78"/>
        <v>33</v>
      </c>
      <c r="N41" s="17">
        <f t="shared" si="59"/>
        <v>357</v>
      </c>
      <c r="O41" s="17">
        <f t="shared" si="60"/>
        <v>90.499999999999986</v>
      </c>
      <c r="P41" s="17">
        <f t="shared" si="61"/>
        <v>447.5</v>
      </c>
      <c r="Q41" s="75">
        <f t="shared" si="62"/>
        <v>983.08435852372588</v>
      </c>
      <c r="S41" s="37">
        <v>3</v>
      </c>
      <c r="T41" s="21" t="str">
        <f t="shared" ref="T41:V41" si="79">T17</f>
        <v>HALABURDA</v>
      </c>
      <c r="U41" s="21" t="str">
        <f t="shared" si="79"/>
        <v>Eryk</v>
      </c>
      <c r="V41" s="21">
        <f t="shared" si="79"/>
        <v>48</v>
      </c>
      <c r="W41" s="17">
        <f t="shared" si="64"/>
        <v>359</v>
      </c>
      <c r="X41" s="17">
        <f t="shared" si="65"/>
        <v>95.199999999999989</v>
      </c>
      <c r="Y41" s="17">
        <f t="shared" si="66"/>
        <v>454.2</v>
      </c>
      <c r="Z41" s="75">
        <f t="shared" si="67"/>
        <v>996.48968845985075</v>
      </c>
      <c r="AB41" s="37">
        <v>3</v>
      </c>
      <c r="AC41" s="21" t="str">
        <f t="shared" ref="AC41:AE41" si="80">AC17</f>
        <v>KOSZELSKI</v>
      </c>
      <c r="AD41" s="21" t="str">
        <f t="shared" si="80"/>
        <v>Wojciech</v>
      </c>
      <c r="AE41" s="21">
        <f t="shared" si="80"/>
        <v>37</v>
      </c>
      <c r="AF41" s="17">
        <f t="shared" si="69"/>
        <v>252</v>
      </c>
      <c r="AG41" s="17">
        <f t="shared" si="70"/>
        <v>97.5</v>
      </c>
      <c r="AH41" s="17">
        <f t="shared" si="71"/>
        <v>349.5</v>
      </c>
      <c r="AI41" s="75" t="e">
        <f t="shared" si="72"/>
        <v>#VALUE!</v>
      </c>
      <c r="AK41" s="73"/>
    </row>
    <row r="42" spans="1:44">
      <c r="A42" s="37">
        <v>4</v>
      </c>
      <c r="B42" s="21" t="str">
        <f t="shared" ref="B42:D42" si="81">B18</f>
        <v>MAŁMYGA</v>
      </c>
      <c r="C42" s="21" t="str">
        <f t="shared" si="81"/>
        <v>Leszek</v>
      </c>
      <c r="D42" s="21">
        <f t="shared" si="81"/>
        <v>18</v>
      </c>
      <c r="E42" s="17">
        <f t="shared" si="54"/>
        <v>360</v>
      </c>
      <c r="F42" s="17">
        <f t="shared" si="55"/>
        <v>96.5</v>
      </c>
      <c r="G42" s="17">
        <f t="shared" si="56"/>
        <v>456.5</v>
      </c>
      <c r="H42" s="75">
        <f t="shared" si="57"/>
        <v>998.68737694158824</v>
      </c>
      <c r="J42" s="37">
        <v>4</v>
      </c>
      <c r="K42" s="21" t="str">
        <f t="shared" ref="K42:M42" si="82">K18</f>
        <v>BARĆ</v>
      </c>
      <c r="L42" s="21" t="str">
        <f t="shared" si="82"/>
        <v>Dawid</v>
      </c>
      <c r="M42" s="21">
        <f t="shared" si="82"/>
        <v>12</v>
      </c>
      <c r="N42" s="17">
        <f t="shared" si="59"/>
        <v>360</v>
      </c>
      <c r="O42" s="17">
        <f t="shared" si="60"/>
        <v>81.7</v>
      </c>
      <c r="P42" s="17">
        <f t="shared" si="61"/>
        <v>441.7</v>
      </c>
      <c r="Q42" s="75">
        <f t="shared" si="62"/>
        <v>970.34270650263625</v>
      </c>
      <c r="S42" s="37">
        <v>4</v>
      </c>
      <c r="T42" s="21" t="str">
        <f t="shared" ref="T42:V42" si="83">T18</f>
        <v>RODAK</v>
      </c>
      <c r="U42" s="21" t="str">
        <f t="shared" si="83"/>
        <v>Aleksander</v>
      </c>
      <c r="V42" s="21">
        <f t="shared" si="83"/>
        <v>3</v>
      </c>
      <c r="W42" s="17">
        <f t="shared" si="64"/>
        <v>361.99999999999994</v>
      </c>
      <c r="X42" s="17">
        <f t="shared" si="65"/>
        <v>97.1</v>
      </c>
      <c r="Y42" s="17">
        <f t="shared" si="66"/>
        <v>455.1</v>
      </c>
      <c r="Z42" s="75">
        <f t="shared" si="67"/>
        <v>998.46423870118474</v>
      </c>
      <c r="AB42" s="37">
        <v>4</v>
      </c>
      <c r="AC42" s="21" t="str">
        <f t="shared" ref="AC42:AE42" si="84">AC18</f>
        <v>RODAK</v>
      </c>
      <c r="AD42" s="21" t="str">
        <f t="shared" si="84"/>
        <v>Aleksander</v>
      </c>
      <c r="AE42" s="21">
        <f t="shared" si="84"/>
        <v>3</v>
      </c>
      <c r="AF42" s="17">
        <f t="shared" si="69"/>
        <v>360</v>
      </c>
      <c r="AG42" s="17">
        <f t="shared" si="70"/>
        <v>78.5</v>
      </c>
      <c r="AH42" s="17">
        <f t="shared" si="71"/>
        <v>438.5</v>
      </c>
      <c r="AI42" s="75" t="e">
        <f t="shared" si="72"/>
        <v>#VALUE!</v>
      </c>
      <c r="AK42" s="73"/>
    </row>
    <row r="43" spans="1:44">
      <c r="A43" s="37">
        <v>5</v>
      </c>
      <c r="B43" s="21" t="str">
        <f t="shared" ref="B43:D43" si="85">B19</f>
        <v>HALABURDA</v>
      </c>
      <c r="C43" s="21" t="str">
        <f t="shared" si="85"/>
        <v>Eryk</v>
      </c>
      <c r="D43" s="21">
        <f t="shared" si="85"/>
        <v>48</v>
      </c>
      <c r="E43" s="17">
        <f t="shared" si="54"/>
        <v>365.99999999999994</v>
      </c>
      <c r="F43" s="17">
        <f t="shared" si="55"/>
        <v>20</v>
      </c>
      <c r="G43" s="17">
        <f t="shared" si="56"/>
        <v>374.00000000000006</v>
      </c>
      <c r="H43" s="75">
        <f t="shared" si="57"/>
        <v>818.20170640997605</v>
      </c>
      <c r="J43" s="37">
        <v>5</v>
      </c>
      <c r="K43" s="21" t="str">
        <f t="shared" ref="K43:M43" si="86">K19</f>
        <v>HALABURDA</v>
      </c>
      <c r="L43" s="21" t="str">
        <f t="shared" si="86"/>
        <v>Eryk</v>
      </c>
      <c r="M43" s="21">
        <f t="shared" si="86"/>
        <v>48</v>
      </c>
      <c r="N43" s="17">
        <f t="shared" si="59"/>
        <v>303</v>
      </c>
      <c r="O43" s="17">
        <f t="shared" si="60"/>
        <v>48.5</v>
      </c>
      <c r="P43" s="17">
        <f t="shared" si="61"/>
        <v>351.5</v>
      </c>
      <c r="Q43" s="75">
        <f t="shared" si="62"/>
        <v>772.18804920913885</v>
      </c>
      <c r="S43" s="37">
        <v>5</v>
      </c>
      <c r="T43" s="21" t="str">
        <f t="shared" ref="T43:V43" si="87">T19</f>
        <v>ARASIMOWICZ</v>
      </c>
      <c r="U43" s="21" t="str">
        <f t="shared" si="87"/>
        <v>Marek</v>
      </c>
      <c r="V43" s="21">
        <f t="shared" si="87"/>
        <v>23</v>
      </c>
      <c r="W43" s="17" t="str">
        <f t="shared" si="64"/>
        <v>DQ</v>
      </c>
      <c r="X43" s="17" t="str">
        <f t="shared" si="65"/>
        <v/>
      </c>
      <c r="Y43" s="17" t="str">
        <f t="shared" si="66"/>
        <v>0</v>
      </c>
      <c r="Z43" s="75">
        <f t="shared" si="67"/>
        <v>0</v>
      </c>
      <c r="AB43" s="37">
        <v>5</v>
      </c>
      <c r="AC43" s="21" t="str">
        <f t="shared" ref="AC43:AE43" si="88">AC19</f>
        <v>WOJDYŁO</v>
      </c>
      <c r="AD43" s="21" t="str">
        <f t="shared" si="88"/>
        <v>Wojciech</v>
      </c>
      <c r="AE43" s="21">
        <f t="shared" si="88"/>
        <v>5</v>
      </c>
      <c r="AF43" s="17" t="str">
        <f t="shared" si="69"/>
        <v>DQ</v>
      </c>
      <c r="AG43" s="17" t="str">
        <f t="shared" si="70"/>
        <v/>
      </c>
      <c r="AH43" s="17" t="str">
        <f t="shared" si="71"/>
        <v>0</v>
      </c>
      <c r="AI43" s="75" t="e">
        <f t="shared" si="72"/>
        <v>#VALUE!</v>
      </c>
      <c r="AK43" s="73"/>
    </row>
    <row r="44" spans="1:44">
      <c r="A44" s="37">
        <v>6</v>
      </c>
      <c r="B44" s="21" t="str">
        <f t="shared" ref="B44:D44" si="89">B20</f>
        <v>BARĆ</v>
      </c>
      <c r="C44" s="21" t="str">
        <f t="shared" si="89"/>
        <v>Dawid</v>
      </c>
      <c r="D44" s="21">
        <f t="shared" si="89"/>
        <v>12</v>
      </c>
      <c r="E44" s="17">
        <f t="shared" si="54"/>
        <v>361</v>
      </c>
      <c r="F44" s="17">
        <f t="shared" si="55"/>
        <v>92.300000000000011</v>
      </c>
      <c r="G44" s="17">
        <f t="shared" si="56"/>
        <v>451.3</v>
      </c>
      <c r="H44" s="75">
        <f t="shared" si="57"/>
        <v>987.31131043535322</v>
      </c>
      <c r="J44" s="37">
        <v>6</v>
      </c>
      <c r="K44" s="21" t="str">
        <f t="shared" ref="K44:M44" si="90">K20</f>
        <v>PRZYBYTEK</v>
      </c>
      <c r="L44" s="21" t="str">
        <f t="shared" si="90"/>
        <v>Krzysztof</v>
      </c>
      <c r="M44" s="21">
        <f t="shared" si="90"/>
        <v>39</v>
      </c>
      <c r="N44" s="17">
        <f t="shared" si="59"/>
        <v>347</v>
      </c>
      <c r="O44" s="17">
        <f t="shared" si="60"/>
        <v>91.5</v>
      </c>
      <c r="P44" s="17">
        <f t="shared" si="61"/>
        <v>438.5</v>
      </c>
      <c r="Q44" s="75">
        <f t="shared" si="62"/>
        <v>963.31282952548338</v>
      </c>
      <c r="S44" s="37">
        <v>6</v>
      </c>
      <c r="T44" s="21" t="str">
        <f t="shared" ref="T44:V44" si="91">T20</f>
        <v>FLOREK</v>
      </c>
      <c r="U44" s="21" t="str">
        <f t="shared" si="91"/>
        <v>Sebastian</v>
      </c>
      <c r="V44" s="21">
        <f t="shared" si="91"/>
        <v>46</v>
      </c>
      <c r="W44" s="17">
        <f t="shared" si="64"/>
        <v>164</v>
      </c>
      <c r="X44" s="17">
        <f t="shared" si="65"/>
        <v>58.699999999999989</v>
      </c>
      <c r="Y44" s="17">
        <f t="shared" si="66"/>
        <v>222.7</v>
      </c>
      <c r="Z44" s="75">
        <f t="shared" si="67"/>
        <v>488.59148749451515</v>
      </c>
      <c r="AB44" s="37">
        <v>6</v>
      </c>
      <c r="AC44" s="21" t="str">
        <f t="shared" ref="AC44:AE44" si="92">AC20</f>
        <v>HALABURDA</v>
      </c>
      <c r="AD44" s="21" t="str">
        <f t="shared" si="92"/>
        <v>Eryk</v>
      </c>
      <c r="AE44" s="21">
        <f t="shared" si="92"/>
        <v>48</v>
      </c>
      <c r="AF44" s="17">
        <f t="shared" si="69"/>
        <v>340.00000000000006</v>
      </c>
      <c r="AG44" s="17" t="str">
        <f t="shared" si="70"/>
        <v/>
      </c>
      <c r="AH44" s="17" t="e">
        <f t="shared" si="71"/>
        <v>#VALUE!</v>
      </c>
      <c r="AI44" s="75" t="e">
        <f t="shared" si="72"/>
        <v>#VALUE!</v>
      </c>
      <c r="AK44" s="73"/>
    </row>
    <row r="45" spans="1:44">
      <c r="A45" s="47">
        <v>7</v>
      </c>
      <c r="B45" s="21">
        <f t="shared" ref="B45:D45" si="93">B21</f>
        <v>0</v>
      </c>
      <c r="C45" s="21">
        <f t="shared" si="93"/>
        <v>0</v>
      </c>
      <c r="D45" s="21">
        <f t="shared" si="93"/>
        <v>0</v>
      </c>
      <c r="E45" s="17" t="str">
        <f t="shared" si="54"/>
        <v/>
      </c>
      <c r="F45" s="17" t="str">
        <f t="shared" si="55"/>
        <v/>
      </c>
      <c r="G45" s="17" t="str">
        <f t="shared" si="56"/>
        <v>0</v>
      </c>
      <c r="H45" s="75">
        <f t="shared" si="57"/>
        <v>0</v>
      </c>
      <c r="J45" s="47">
        <v>7</v>
      </c>
      <c r="K45" s="21">
        <f t="shared" ref="K45:M45" si="94">K21</f>
        <v>0</v>
      </c>
      <c r="L45" s="21">
        <f t="shared" si="94"/>
        <v>0</v>
      </c>
      <c r="M45" s="21">
        <f t="shared" si="94"/>
        <v>0</v>
      </c>
      <c r="N45" s="17" t="str">
        <f t="shared" si="59"/>
        <v/>
      </c>
      <c r="O45" s="17" t="str">
        <f t="shared" si="60"/>
        <v/>
      </c>
      <c r="P45" s="17" t="str">
        <f t="shared" si="61"/>
        <v>0</v>
      </c>
      <c r="Q45" s="75">
        <f t="shared" si="62"/>
        <v>0</v>
      </c>
      <c r="S45" s="47">
        <v>7</v>
      </c>
      <c r="T45" s="21">
        <f t="shared" ref="T45:V45" si="95">T21</f>
        <v>0</v>
      </c>
      <c r="U45" s="21">
        <f t="shared" si="95"/>
        <v>0</v>
      </c>
      <c r="V45" s="21">
        <f t="shared" si="95"/>
        <v>0</v>
      </c>
      <c r="W45" s="17" t="str">
        <f t="shared" si="64"/>
        <v/>
      </c>
      <c r="X45" s="17" t="str">
        <f t="shared" si="65"/>
        <v/>
      </c>
      <c r="Y45" s="17" t="str">
        <f t="shared" si="66"/>
        <v>0</v>
      </c>
      <c r="Z45" s="75">
        <f t="shared" si="67"/>
        <v>0</v>
      </c>
      <c r="AB45" s="47">
        <v>7</v>
      </c>
      <c r="AC45" s="21">
        <f t="shared" ref="AC45:AE45" si="96">AC21</f>
        <v>0</v>
      </c>
      <c r="AD45" s="21">
        <f t="shared" si="96"/>
        <v>0</v>
      </c>
      <c r="AE45" s="21">
        <f t="shared" si="96"/>
        <v>0</v>
      </c>
      <c r="AF45" s="17" t="str">
        <f t="shared" si="69"/>
        <v/>
      </c>
      <c r="AG45" s="17" t="str">
        <f t="shared" si="70"/>
        <v/>
      </c>
      <c r="AH45" s="17" t="str">
        <f t="shared" si="71"/>
        <v>0</v>
      </c>
      <c r="AI45" s="75" t="e">
        <f t="shared" si="72"/>
        <v>#VALUE!</v>
      </c>
      <c r="AK45" s="73"/>
    </row>
  </sheetData>
  <mergeCells count="32">
    <mergeCell ref="AK1:AR1"/>
    <mergeCell ref="A3:H3"/>
    <mergeCell ref="A1:H1"/>
    <mergeCell ref="AK3:AR3"/>
    <mergeCell ref="J1:Q1"/>
    <mergeCell ref="S1:Z1"/>
    <mergeCell ref="J3:Q3"/>
    <mergeCell ref="S3:Z3"/>
    <mergeCell ref="AB3:AI3"/>
    <mergeCell ref="AB1:AI1"/>
    <mergeCell ref="AK27:AR27"/>
    <mergeCell ref="AK25:AR25"/>
    <mergeCell ref="S27:Z27"/>
    <mergeCell ref="S13:Z13"/>
    <mergeCell ref="AB13:AI13"/>
    <mergeCell ref="A37:H37"/>
    <mergeCell ref="J13:Q13"/>
    <mergeCell ref="A13:H13"/>
    <mergeCell ref="AB27:AI27"/>
    <mergeCell ref="S25:Z25"/>
    <mergeCell ref="AB25:AI25"/>
    <mergeCell ref="A25:H25"/>
    <mergeCell ref="A23:H23"/>
    <mergeCell ref="J23:Q23"/>
    <mergeCell ref="A27:H27"/>
    <mergeCell ref="J27:Q27"/>
    <mergeCell ref="S23:Z23"/>
    <mergeCell ref="AB23:AI23"/>
    <mergeCell ref="J37:Q37"/>
    <mergeCell ref="S37:Z37"/>
    <mergeCell ref="AB37:AI37"/>
    <mergeCell ref="J25:Q25"/>
  </mergeCells>
  <printOptions horizontalCentered="1" gridLines="1"/>
  <pageMargins left="0.7" right="0.7" top="0.75" bottom="0.75" header="0" footer="0"/>
  <pageSetup paperSize="9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Lista</vt:lpstr>
      <vt:lpstr>S8E</vt:lpstr>
      <vt:lpstr>Lista-DRAFT</vt:lpstr>
      <vt:lpstr>S8E-DRAFT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Leszek</dc:creator>
  <cp:lastModifiedBy>Leszek</cp:lastModifiedBy>
  <dcterms:created xsi:type="dcterms:W3CDTF">2018-05-01T20:34:05Z</dcterms:created>
  <dcterms:modified xsi:type="dcterms:W3CDTF">2018-05-01T20:34:05Z</dcterms:modified>
</cp:coreProperties>
</file>